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\\SRVB-FILES\Data\Projekty\Zakázky\ŘP\Zakázky_2023\Zeleň Olomouc VZMR Tu\DOKUMENTACE\"/>
    </mc:Choice>
  </mc:AlternateContent>
  <xr:revisionPtr revIDLastSave="0" documentId="8_{7C859216-3396-4F89-BCB3-8BA1C6E24CB3}" xr6:coauthVersionLast="36" xr6:coauthVersionMax="36" xr10:uidLastSave="{00000000-0000-0000-0000-000000000000}"/>
  <bookViews>
    <workbookView xWindow="0" yWindow="0" windowWidth="17640" windowHeight="9768" activeTab="1" xr2:uid="{00000000-000D-0000-FFFF-FFFF00000000}"/>
  </bookViews>
  <sheets>
    <sheet name="Krycí list rozpočtu" sheetId="1" r:id="rId1"/>
    <sheet name="Rozpočet" sheetId="2" r:id="rId2"/>
  </sheets>
  <calcPr calcId="191029"/>
</workbook>
</file>

<file path=xl/calcChain.xml><?xml version="1.0" encoding="utf-8"?>
<calcChain xmlns="http://schemas.openxmlformats.org/spreadsheetml/2006/main">
  <c r="G30" i="2" l="1"/>
  <c r="E29" i="2"/>
  <c r="G29" i="2" s="1"/>
  <c r="G28" i="2"/>
  <c r="E26" i="2"/>
  <c r="E27" i="2" s="1"/>
  <c r="G27" i="2" s="1"/>
  <c r="G25" i="2"/>
  <c r="E24" i="2"/>
  <c r="G24" i="2" s="1"/>
  <c r="G20" i="2"/>
  <c r="E19" i="2"/>
  <c r="G19" i="2" s="1"/>
  <c r="G18" i="2"/>
  <c r="G17" i="2"/>
  <c r="E16" i="2"/>
  <c r="G16" i="2" s="1"/>
  <c r="G15" i="2"/>
  <c r="G14" i="2"/>
  <c r="E14" i="2"/>
  <c r="G21" i="2" l="1"/>
  <c r="G26" i="2"/>
  <c r="E29" i="1" s="1"/>
  <c r="T31" i="1" s="1"/>
  <c r="Q33" i="1" l="1"/>
  <c r="T33" i="1" s="1"/>
  <c r="T34" i="1" s="1"/>
  <c r="G31" i="2"/>
  <c r="G33" i="2" s="1"/>
</calcChain>
</file>

<file path=xl/sharedStrings.xml><?xml version="1.0" encoding="utf-8"?>
<sst xmlns="http://schemas.openxmlformats.org/spreadsheetml/2006/main" count="172" uniqueCount="131">
  <si>
    <t xml:space="preserve">       </t>
  </si>
  <si>
    <t>KRYCÍ LIST ROZPOČTU</t>
  </si>
  <si>
    <t>Název stavby</t>
  </si>
  <si>
    <t>Stavba:</t>
  </si>
  <si>
    <t>Olomouc PPO</t>
  </si>
  <si>
    <t>JKSO</t>
  </si>
  <si>
    <t>Název objektu</t>
  </si>
  <si>
    <t>Údržba vegetačních ploch stromy, keře</t>
  </si>
  <si>
    <t>EČO</t>
  </si>
  <si>
    <t xml:space="preserve">   </t>
  </si>
  <si>
    <t>Místo</t>
  </si>
  <si>
    <t>Olomouc</t>
  </si>
  <si>
    <t>IČ</t>
  </si>
  <si>
    <t>DIČ</t>
  </si>
  <si>
    <t>Objednatel</t>
  </si>
  <si>
    <t>Povodí Moravy</t>
  </si>
  <si>
    <t>Projektant</t>
  </si>
  <si>
    <t>Zhotovitel</t>
  </si>
  <si>
    <t>Rozpočet číslo</t>
  </si>
  <si>
    <t>Zpracoval</t>
  </si>
  <si>
    <t>Dne</t>
  </si>
  <si>
    <t xml:space="preserve">              Měrné a účelové jednotky</t>
  </si>
  <si>
    <t xml:space="preserve">         Počet</t>
  </si>
  <si>
    <t xml:space="preserve">    Náklady / 1 m.j.</t>
  </si>
  <si>
    <t xml:space="preserve">            Počet</t>
  </si>
  <si>
    <t xml:space="preserve">                 Počet</t>
  </si>
  <si>
    <t xml:space="preserve">          Náklady / 1 m.j.</t>
  </si>
  <si>
    <t xml:space="preserve">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</si>
  <si>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</si>
  <si>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</si>
  <si>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</si>
  <si>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</si>
  <si>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</si>
  <si>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</si>
  <si>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</si>
  <si>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1</t>
  </si>
  <si>
    <t>HSV</t>
  </si>
  <si>
    <t>Dodávky</t>
  </si>
  <si>
    <t>8</t>
  </si>
  <si>
    <t>Práce přesčas</t>
  </si>
  <si>
    <t>13</t>
  </si>
  <si>
    <t xml:space="preserve">Zařízení staveniště   </t>
  </si>
  <si>
    <t>2</t>
  </si>
  <si>
    <t>Montáž</t>
  </si>
  <si>
    <t>9</t>
  </si>
  <si>
    <t>Bez pevné podl.</t>
  </si>
  <si>
    <t>14</t>
  </si>
  <si>
    <t xml:space="preserve">Mimostav. doprava   </t>
  </si>
  <si>
    <t>3</t>
  </si>
  <si>
    <t>PSV</t>
  </si>
  <si>
    <t>10</t>
  </si>
  <si>
    <t>Kulturní památka</t>
  </si>
  <si>
    <t>15</t>
  </si>
  <si>
    <t xml:space="preserve">Územní vlivy   </t>
  </si>
  <si>
    <t>4</t>
  </si>
  <si>
    <t>11</t>
  </si>
  <si>
    <t>16</t>
  </si>
  <si>
    <t xml:space="preserve">Provozní vlivy   </t>
  </si>
  <si>
    <t>5</t>
  </si>
  <si>
    <t>"M"</t>
  </si>
  <si>
    <t>17</t>
  </si>
  <si>
    <t xml:space="preserve">Ostatní   </t>
  </si>
  <si>
    <t>6</t>
  </si>
  <si>
    <t>18</t>
  </si>
  <si>
    <t>NUS z rozpočtu</t>
  </si>
  <si>
    <t>7</t>
  </si>
  <si>
    <t>ZRN (ř. 1-6)</t>
  </si>
  <si>
    <t>12</t>
  </si>
  <si>
    <t>DN (ř. 8-11)</t>
  </si>
  <si>
    <t>19</t>
  </si>
  <si>
    <t>NUS (ř. 13-18)</t>
  </si>
  <si>
    <t>20</t>
  </si>
  <si>
    <t>HZS</t>
  </si>
  <si>
    <t>21</t>
  </si>
  <si>
    <t>Kompl. činnost</t>
  </si>
  <si>
    <t>22</t>
  </si>
  <si>
    <t>Ostatní náklady</t>
  </si>
  <si>
    <t>D</t>
  </si>
  <si>
    <t>Celkové náklady</t>
  </si>
  <si>
    <t>23</t>
  </si>
  <si>
    <t>Součet 7, 12, 19-22</t>
  </si>
  <si>
    <t>Datum a podpis</t>
  </si>
  <si>
    <t>Razítko</t>
  </si>
  <si>
    <t>24</t>
  </si>
  <si>
    <t>DPH</t>
  </si>
  <si>
    <t>% z</t>
  </si>
  <si>
    <t>25</t>
  </si>
  <si>
    <t>26</t>
  </si>
  <si>
    <t>Cena s DPH (ř. 23-25)</t>
  </si>
  <si>
    <t>E</t>
  </si>
  <si>
    <t>Přípočty a odpočty</t>
  </si>
  <si>
    <t>27</t>
  </si>
  <si>
    <t>Dodávky objednatele</t>
  </si>
  <si>
    <t>28</t>
  </si>
  <si>
    <t>Klouzavá doložka</t>
  </si>
  <si>
    <t>29</t>
  </si>
  <si>
    <t>Zvýhodnění + -</t>
  </si>
  <si>
    <t>Rozpočet</t>
  </si>
  <si>
    <t xml:space="preserve">Stavba: Olomouc - PPO  </t>
  </si>
  <si>
    <t>Objekt:   Údržba stávajících vegetačních ploch</t>
  </si>
  <si>
    <t xml:space="preserve">JKSO:  </t>
  </si>
  <si>
    <t xml:space="preserve">EČO:   </t>
  </si>
  <si>
    <t>Objednatel: Povodí Moravy</t>
  </si>
  <si>
    <t xml:space="preserve">Zpracoval:  </t>
  </si>
  <si>
    <t xml:space="preserve">Zhotovitel:   </t>
  </si>
  <si>
    <t>Datum: 6.1.23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</si>
  <si>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</si>
  <si>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</si>
  <si>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</si>
  <si>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</si>
  <si>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</si>
  <si>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</si>
  <si>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</si>
  <si>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Práce a dodávky HSV</t>
  </si>
  <si>
    <t>soub</t>
  </si>
  <si>
    <t>Vypletí záhonu dřevin soliterních s naložením a odvozem odpadu do 20 km v rovině a svahu do 1:5 (4xročne)</t>
  </si>
  <si>
    <t>m2</t>
  </si>
  <si>
    <t>Chemické odpelvelení zálivkových mís 1x</t>
  </si>
  <si>
    <t>Zalití rostlin vodou plocha do 20m2 (5xročně 100l/ks )</t>
  </si>
  <si>
    <t>m3</t>
  </si>
  <si>
    <t>Dovoz vody pro zálivku rostlin za vzdálenost do 6000 m</t>
  </si>
  <si>
    <t>Doplnění mulče ploch 5 cm</t>
  </si>
  <si>
    <t>mat01</t>
  </si>
  <si>
    <t>Borka</t>
  </si>
  <si>
    <t>Přesun hmot pro sadovnické a krajinářské úpravy vodorovně do 5000m</t>
  </si>
  <si>
    <t>Celkem</t>
  </si>
  <si>
    <t>Vypletí záhonu dřevin ve skupinách s naložením a odvozem odpadu do 20 km v rovině a svahu do 1:5 (4xročne)</t>
  </si>
  <si>
    <t>Chemické odpelvelení  1x</t>
  </si>
  <si>
    <t>Zalití rostlin vodou plocha přes 20m2 (5xročně 50l/ks )</t>
  </si>
  <si>
    <t xml:space="preserve">údržba stromů (58) na 1 kalendářní rok </t>
  </si>
  <si>
    <t>údržba keřů a popínavek na 1 kalendářní rok (1149ks)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</si>
</sst>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\.mm\.yyyy\ h:mm"/>
    <numFmt numFmtId="165" formatCode="#,##0.00&quot; &quot;;\(#,##0.00\)"/>
    <numFmt numFmtId="166" formatCode="#,##0&quot; &quot;;\(#,##0\)"/>
    <numFmt numFmtId="167" formatCode="0.00%;&quot;-&quot;0.00%"/>
    <numFmt numFmtId="168" formatCode="#,##0.00&quot; &quot;;&quot;-&quot;#,##0.00&quot; &quot;"/>
    <numFmt numFmtId="169" formatCode="#,##0.000;&quot;-&quot;#,##0.000"/>
  </numFmts>
  <fonts count="21">
    <font>
      <sz val="8"/>
      <color indexed="8"/>
      <name val="MS Sans Serif"/>
    </font>
    <font>
      <sz val="10"/>
      <color indexed="8"/>
      <name val="Arial"/>
    </font>
    <font>
      <b/>
      <sz val="18"/>
      <color indexed="11"/>
      <name val="Arial CE"/>
    </font>
    <font>
      <b/>
      <sz val="7"/>
      <color indexed="11"/>
      <name val="Arial CE"/>
    </font>
    <font>
      <b/>
      <sz val="10"/>
      <color indexed="8"/>
      <name val="Arial CE"/>
    </font>
    <font>
      <b/>
      <sz val="10"/>
      <color indexed="8"/>
      <name val="Arial"/>
    </font>
    <font>
      <sz val="8"/>
      <color indexed="8"/>
      <name val="Arial"/>
    </font>
    <font>
      <sz val="8"/>
      <color indexed="8"/>
      <name val="Arial CE"/>
    </font>
    <font>
      <b/>
      <sz val="8"/>
      <color indexed="8"/>
      <name val="Arial CE"/>
    </font>
    <font>
      <sz val="7"/>
      <color indexed="8"/>
      <name val="Arial CE"/>
    </font>
    <font>
      <b/>
      <sz val="12"/>
      <color indexed="8"/>
      <name val="Arial"/>
    </font>
    <font>
      <b/>
      <sz val="8"/>
      <color indexed="8"/>
      <name val="Arial"/>
    </font>
    <font>
      <sz val="10"/>
      <color indexed="8"/>
      <name val="Arial CE"/>
    </font>
    <font>
      <b/>
      <sz val="14"/>
      <color indexed="11"/>
      <name val="Arial CE"/>
    </font>
    <font>
      <sz val="11"/>
      <color indexed="8"/>
      <name val="Arial CE"/>
    </font>
    <font>
      <sz val="14"/>
      <color indexed="8"/>
      <name val="Arial CE"/>
    </font>
    <font>
      <sz val="8"/>
      <color indexed="8"/>
      <name val="Arial CYR"/>
    </font>
    <font>
      <sz val="8"/>
      <color indexed="11"/>
      <name val="MS Sans Serif"/>
    </font>
    <font>
      <sz val="12"/>
      <color indexed="11"/>
      <name val="MS Sans Serif"/>
    </font>
    <font>
      <b/>
      <sz val="8"/>
      <color indexed="11"/>
      <name val="MS Sans Serif"/>
    </font>
    <font>
      <sz val="8"/>
      <color indexed="14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84">
    <border>
      <left/>
      <right/>
      <top/>
      <bottom/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hair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10"/>
      </right>
      <top style="hair">
        <color indexed="8"/>
      </top>
      <bottom style="hair">
        <color indexed="8"/>
      </bottom>
      <diagonal/>
    </border>
    <border>
      <left style="thin">
        <color indexed="10"/>
      </left>
      <right style="thin">
        <color indexed="10"/>
      </right>
      <top style="hair">
        <color indexed="8"/>
      </top>
      <bottom style="hair">
        <color indexed="8"/>
      </bottom>
      <diagonal/>
    </border>
    <border>
      <left style="thin">
        <color indexed="10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10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10"/>
      </right>
      <top style="hair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hair">
        <color indexed="8"/>
      </top>
      <bottom style="thin">
        <color indexed="8"/>
      </bottom>
      <diagonal/>
    </border>
    <border>
      <left style="thin">
        <color indexed="10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10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10"/>
      </right>
      <top style="thin">
        <color indexed="8"/>
      </top>
      <bottom style="hair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10"/>
      </right>
      <top style="hair">
        <color indexed="8"/>
      </top>
      <bottom style="thin">
        <color indexed="10"/>
      </bottom>
      <diagonal/>
    </border>
    <border>
      <left style="thin">
        <color indexed="10"/>
      </left>
      <right style="hair">
        <color indexed="8"/>
      </right>
      <top style="hair">
        <color indexed="8"/>
      </top>
      <bottom style="thin">
        <color indexed="1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10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10"/>
      </right>
      <top style="thin">
        <color indexed="10"/>
      </top>
      <bottom style="hair">
        <color indexed="8"/>
      </bottom>
      <diagonal/>
    </border>
    <border>
      <left style="thin">
        <color indexed="10"/>
      </left>
      <right style="hair">
        <color indexed="8"/>
      </right>
      <top style="thin">
        <color indexed="10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10"/>
      </left>
      <right style="hair">
        <color indexed="8"/>
      </right>
      <top style="thin">
        <color indexed="8"/>
      </top>
      <bottom style="thin">
        <color indexed="10"/>
      </bottom>
      <diagonal/>
    </border>
    <border>
      <left style="hair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hair">
        <color indexed="8"/>
      </right>
      <top style="thin">
        <color indexed="10"/>
      </top>
      <bottom style="thin">
        <color indexed="10"/>
      </bottom>
      <diagonal/>
    </border>
    <border>
      <left style="hair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hair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hair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hair">
        <color indexed="8"/>
      </bottom>
      <diagonal/>
    </border>
    <border>
      <left style="thin">
        <color indexed="8"/>
      </left>
      <right style="thin">
        <color indexed="10"/>
      </right>
      <top style="hair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hair">
        <color indexed="8"/>
      </top>
      <bottom style="thin">
        <color indexed="10"/>
      </bottom>
      <diagonal/>
    </border>
    <border>
      <left style="thin">
        <color indexed="10"/>
      </left>
      <right style="hair">
        <color indexed="8"/>
      </right>
      <top style="thin">
        <color indexed="10"/>
      </top>
      <bottom style="thin">
        <color indexed="8"/>
      </bottom>
      <diagonal/>
    </border>
    <border>
      <left style="hair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10"/>
      </right>
      <top/>
      <bottom/>
      <diagonal/>
    </border>
    <border>
      <left style="thin">
        <color indexed="10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22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1" fillId="2" borderId="1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0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/>
    </xf>
    <xf numFmtId="49" fontId="7" fillId="2" borderId="3" xfId="0" applyNumberFormat="1" applyFont="1" applyFill="1" applyBorder="1" applyAlignment="1">
      <alignment horizontal="left"/>
    </xf>
    <xf numFmtId="0" fontId="6" fillId="2" borderId="8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0" fillId="2" borderId="12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49" fontId="7" fillId="2" borderId="12" xfId="0" applyNumberFormat="1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7" fillId="2" borderId="14" xfId="0" applyNumberFormat="1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center"/>
    </xf>
    <xf numFmtId="49" fontId="6" fillId="2" borderId="15" xfId="0" applyNumberFormat="1" applyFont="1" applyFill="1" applyBorder="1" applyAlignment="1">
      <alignment horizontal="left" vertical="center"/>
    </xf>
    <xf numFmtId="49" fontId="6" fillId="2" borderId="17" xfId="0" applyNumberFormat="1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49" fontId="6" fillId="2" borderId="19" xfId="0" applyNumberFormat="1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49" fontId="7" fillId="2" borderId="18" xfId="0" applyNumberFormat="1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9" fillId="2" borderId="18" xfId="0" applyFont="1" applyFill="1" applyBorder="1" applyAlignment="1">
      <alignment horizontal="left" vertical="center"/>
    </xf>
    <xf numFmtId="164" fontId="7" fillId="2" borderId="17" xfId="0" applyNumberFormat="1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9" fillId="2" borderId="21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49" fontId="5" fillId="2" borderId="23" xfId="0" applyNumberFormat="1" applyFont="1" applyFill="1" applyBorder="1" applyAlignment="1">
      <alignment horizontal="left" vertical="center"/>
    </xf>
    <xf numFmtId="49" fontId="6" fillId="2" borderId="24" xfId="0" applyNumberFormat="1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49" fontId="6" fillId="2" borderId="27" xfId="0" applyNumberFormat="1" applyFont="1" applyFill="1" applyBorder="1" applyAlignment="1">
      <alignment horizontal="left" vertical="center"/>
    </xf>
    <xf numFmtId="0" fontId="6" fillId="2" borderId="28" xfId="0" applyFont="1" applyFill="1" applyBorder="1" applyAlignment="1">
      <alignment horizontal="left" vertical="center"/>
    </xf>
    <xf numFmtId="0" fontId="6" fillId="2" borderId="29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0" fontId="6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0" fontId="6" fillId="2" borderId="33" xfId="0" applyFont="1" applyFill="1" applyBorder="1" applyAlignment="1">
      <alignment horizontal="left" vertical="center"/>
    </xf>
    <xf numFmtId="49" fontId="5" fillId="2" borderId="33" xfId="0" applyNumberFormat="1" applyFont="1" applyFill="1" applyBorder="1" applyAlignment="1">
      <alignment horizontal="left" vertical="center"/>
    </xf>
    <xf numFmtId="49" fontId="5" fillId="2" borderId="33" xfId="0" applyNumberFormat="1" applyFont="1" applyFill="1" applyBorder="1" applyAlignment="1">
      <alignment horizontal="left" vertical="center" wrapText="1"/>
    </xf>
    <xf numFmtId="49" fontId="10" fillId="2" borderId="22" xfId="0" applyNumberFormat="1" applyFont="1" applyFill="1" applyBorder="1" applyAlignment="1">
      <alignment horizontal="left" vertical="center"/>
    </xf>
    <xf numFmtId="0" fontId="5" fillId="2" borderId="34" xfId="0" applyFont="1" applyFill="1" applyBorder="1" applyAlignment="1">
      <alignment horizontal="left" vertical="center"/>
    </xf>
    <xf numFmtId="49" fontId="5" fillId="2" borderId="35" xfId="0" applyNumberFormat="1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36" xfId="0" applyFont="1" applyFill="1" applyBorder="1" applyAlignment="1">
      <alignment horizontal="left" vertical="center"/>
    </xf>
    <xf numFmtId="49" fontId="6" fillId="2" borderId="37" xfId="0" applyNumberFormat="1" applyFont="1" applyFill="1" applyBorder="1" applyAlignment="1">
      <alignment horizontal="center" vertical="center"/>
    </xf>
    <xf numFmtId="49" fontId="11" fillId="2" borderId="38" xfId="0" applyNumberFormat="1" applyFont="1" applyFill="1" applyBorder="1" applyAlignment="1">
      <alignment horizontal="left" vertical="center"/>
    </xf>
    <xf numFmtId="0" fontId="6" fillId="2" borderId="39" xfId="0" applyFont="1" applyFill="1" applyBorder="1" applyAlignment="1">
      <alignment horizontal="left" vertical="center"/>
    </xf>
    <xf numFmtId="49" fontId="6" fillId="2" borderId="40" xfId="0" applyNumberFormat="1" applyFont="1" applyFill="1" applyBorder="1" applyAlignment="1">
      <alignment horizontal="left" vertical="center"/>
    </xf>
    <xf numFmtId="165" fontId="12" fillId="2" borderId="27" xfId="0" applyNumberFormat="1" applyFont="1" applyFill="1" applyBorder="1" applyAlignment="1">
      <alignment horizontal="right" vertical="center"/>
    </xf>
    <xf numFmtId="0" fontId="6" fillId="2" borderId="41" xfId="0" applyFont="1" applyFill="1" applyBorder="1" applyAlignment="1">
      <alignment horizontal="left" vertical="center"/>
    </xf>
    <xf numFmtId="166" fontId="1" fillId="2" borderId="27" xfId="0" applyNumberFormat="1" applyFont="1" applyFill="1" applyBorder="1" applyAlignment="1">
      <alignment horizontal="right" vertical="center"/>
    </xf>
    <xf numFmtId="49" fontId="7" fillId="2" borderId="27" xfId="0" applyNumberFormat="1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167" fontId="7" fillId="2" borderId="27" xfId="0" applyNumberFormat="1" applyFont="1" applyFill="1" applyBorder="1" applyAlignment="1">
      <alignment horizontal="right" vertical="center"/>
    </xf>
    <xf numFmtId="2" fontId="9" fillId="2" borderId="26" xfId="0" applyNumberFormat="1" applyFont="1" applyFill="1" applyBorder="1" applyAlignment="1">
      <alignment horizontal="right" vertical="center"/>
    </xf>
    <xf numFmtId="166" fontId="6" fillId="2" borderId="25" xfId="0" applyNumberFormat="1" applyFont="1" applyFill="1" applyBorder="1" applyAlignment="1">
      <alignment horizontal="right" vertical="center"/>
    </xf>
    <xf numFmtId="0" fontId="11" fillId="2" borderId="42" xfId="0" applyFont="1" applyFill="1" applyBorder="1" applyAlignment="1">
      <alignment horizontal="left" vertical="center"/>
    </xf>
    <xf numFmtId="0" fontId="6" fillId="2" borderId="43" xfId="0" applyFont="1" applyFill="1" applyBorder="1" applyAlignment="1">
      <alignment horizontal="left" vertical="center"/>
    </xf>
    <xf numFmtId="168" fontId="12" fillId="2" borderId="27" xfId="0" applyNumberFormat="1" applyFont="1" applyFill="1" applyBorder="1" applyAlignment="1">
      <alignment horizontal="right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center" vertical="center"/>
    </xf>
    <xf numFmtId="49" fontId="6" fillId="2" borderId="44" xfId="0" applyNumberFormat="1" applyFont="1" applyFill="1" applyBorder="1" applyAlignment="1">
      <alignment horizontal="center" vertical="center"/>
    </xf>
    <xf numFmtId="49" fontId="6" fillId="2" borderId="31" xfId="0" applyNumberFormat="1" applyFont="1" applyFill="1" applyBorder="1" applyAlignment="1">
      <alignment horizontal="left" vertical="center"/>
    </xf>
    <xf numFmtId="165" fontId="12" fillId="2" borderId="31" xfId="0" applyNumberFormat="1" applyFont="1" applyFill="1" applyBorder="1" applyAlignment="1">
      <alignment horizontal="right" vertical="center"/>
    </xf>
    <xf numFmtId="0" fontId="6" fillId="2" borderId="45" xfId="0" applyFont="1" applyFill="1" applyBorder="1" applyAlignment="1">
      <alignment horizontal="left" vertical="center"/>
    </xf>
    <xf numFmtId="166" fontId="6" fillId="2" borderId="29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left" vertical="center"/>
    </xf>
    <xf numFmtId="0" fontId="6" fillId="2" borderId="46" xfId="0" applyFont="1" applyFill="1" applyBorder="1" applyAlignment="1">
      <alignment horizontal="left" vertical="center"/>
    </xf>
    <xf numFmtId="0" fontId="6" fillId="2" borderId="47" xfId="0" applyFont="1" applyFill="1" applyBorder="1" applyAlignment="1">
      <alignment horizontal="left" vertical="center"/>
    </xf>
    <xf numFmtId="0" fontId="6" fillId="2" borderId="48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6" fillId="2" borderId="49" xfId="0" applyFont="1" applyFill="1" applyBorder="1" applyAlignment="1">
      <alignment horizontal="left" vertical="center"/>
    </xf>
    <xf numFmtId="0" fontId="6" fillId="2" borderId="50" xfId="0" applyFont="1" applyFill="1" applyBorder="1" applyAlignment="1">
      <alignment horizontal="left" vertical="center"/>
    </xf>
    <xf numFmtId="0" fontId="6" fillId="2" borderId="51" xfId="0" applyFont="1" applyFill="1" applyBorder="1" applyAlignment="1">
      <alignment horizontal="left" vertical="center"/>
    </xf>
    <xf numFmtId="165" fontId="6" fillId="2" borderId="25" xfId="0" applyNumberFormat="1" applyFont="1" applyFill="1" applyBorder="1" applyAlignment="1">
      <alignment horizontal="left" vertical="center"/>
    </xf>
    <xf numFmtId="49" fontId="6" fillId="2" borderId="52" xfId="0" applyNumberFormat="1" applyFont="1" applyFill="1" applyBorder="1" applyAlignment="1">
      <alignment horizontal="left"/>
    </xf>
    <xf numFmtId="0" fontId="6" fillId="2" borderId="53" xfId="0" applyFont="1" applyFill="1" applyBorder="1" applyAlignment="1">
      <alignment horizontal="left" vertical="center"/>
    </xf>
    <xf numFmtId="49" fontId="6" fillId="2" borderId="42" xfId="0" applyNumberFormat="1" applyFont="1" applyFill="1" applyBorder="1" applyAlignment="1">
      <alignment horizontal="left"/>
    </xf>
    <xf numFmtId="0" fontId="6" fillId="2" borderId="54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center" vertical="center"/>
    </xf>
    <xf numFmtId="2" fontId="7" fillId="2" borderId="25" xfId="0" applyNumberFormat="1" applyFont="1" applyFill="1" applyBorder="1" applyAlignment="1">
      <alignment horizontal="right" vertical="center"/>
    </xf>
    <xf numFmtId="49" fontId="7" fillId="2" borderId="25" xfId="0" applyNumberFormat="1" applyFont="1" applyFill="1" applyBorder="1" applyAlignment="1">
      <alignment horizontal="left" vertical="center"/>
    </xf>
    <xf numFmtId="49" fontId="5" fillId="2" borderId="55" xfId="0" applyNumberFormat="1" applyFont="1" applyFill="1" applyBorder="1" applyAlignment="1">
      <alignment horizontal="left" vertical="center"/>
    </xf>
    <xf numFmtId="0" fontId="6" fillId="2" borderId="56" xfId="0" applyFont="1" applyFill="1" applyBorder="1" applyAlignment="1">
      <alignment horizontal="left" vertical="center"/>
    </xf>
    <xf numFmtId="0" fontId="6" fillId="2" borderId="38" xfId="0" applyFont="1" applyFill="1" applyBorder="1" applyAlignment="1">
      <alignment horizontal="left" vertical="center"/>
    </xf>
    <xf numFmtId="0" fontId="6" fillId="2" borderId="57" xfId="0" applyFont="1" applyFill="1" applyBorder="1" applyAlignment="1">
      <alignment horizontal="left" vertical="center"/>
    </xf>
    <xf numFmtId="49" fontId="7" fillId="2" borderId="27" xfId="0" applyNumberFormat="1" applyFont="1" applyFill="1" applyBorder="1" applyAlignment="1">
      <alignment horizontal="center" vertical="center"/>
    </xf>
    <xf numFmtId="49" fontId="5" fillId="2" borderId="31" xfId="0" applyNumberFormat="1" applyFont="1" applyFill="1" applyBorder="1" applyAlignment="1">
      <alignment horizontal="left" vertical="center"/>
    </xf>
    <xf numFmtId="0" fontId="5" fillId="2" borderId="29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left" vertical="center"/>
    </xf>
    <xf numFmtId="165" fontId="4" fillId="2" borderId="31" xfId="0" applyNumberFormat="1" applyFont="1" applyFill="1" applyBorder="1" applyAlignment="1">
      <alignment horizontal="right" vertical="center"/>
    </xf>
    <xf numFmtId="165" fontId="6" fillId="2" borderId="29" xfId="0" applyNumberFormat="1" applyFont="1" applyFill="1" applyBorder="1" applyAlignment="1">
      <alignment horizontal="left" vertical="center"/>
    </xf>
    <xf numFmtId="49" fontId="6" fillId="2" borderId="5" xfId="0" applyNumberFormat="1" applyFont="1" applyFill="1" applyBorder="1" applyAlignment="1">
      <alignment horizontal="left"/>
    </xf>
    <xf numFmtId="0" fontId="6" fillId="2" borderId="58" xfId="0" applyFont="1" applyFill="1" applyBorder="1" applyAlignment="1">
      <alignment horizontal="left" vertical="center"/>
    </xf>
    <xf numFmtId="49" fontId="6" fillId="2" borderId="59" xfId="0" applyNumberFormat="1" applyFont="1" applyFill="1" applyBorder="1" applyAlignment="1">
      <alignment horizontal="left"/>
    </xf>
    <xf numFmtId="0" fontId="6" fillId="2" borderId="60" xfId="0" applyFont="1" applyFill="1" applyBorder="1" applyAlignment="1">
      <alignment horizontal="left" vertical="center"/>
    </xf>
    <xf numFmtId="0" fontId="0" fillId="0" borderId="0" xfId="0" applyNumberFormat="1" applyFont="1" applyAlignment="1">
      <alignment vertical="top" wrapText="1"/>
    </xf>
    <xf numFmtId="49" fontId="13" fillId="3" borderId="61" xfId="0" applyNumberFormat="1" applyFont="1" applyFill="1" applyBorder="1" applyAlignment="1">
      <alignment horizontal="left"/>
    </xf>
    <xf numFmtId="0" fontId="9" fillId="3" borderId="62" xfId="0" applyFont="1" applyFill="1" applyBorder="1" applyAlignment="1">
      <alignment horizontal="left"/>
    </xf>
    <xf numFmtId="0" fontId="4" fillId="3" borderId="62" xfId="0" applyFont="1" applyFill="1" applyBorder="1" applyAlignment="1">
      <alignment horizontal="left"/>
    </xf>
    <xf numFmtId="0" fontId="14" fillId="3" borderId="62" xfId="0" applyFont="1" applyFill="1" applyBorder="1" applyAlignment="1">
      <alignment horizontal="left"/>
    </xf>
    <xf numFmtId="0" fontId="0" fillId="2" borderId="63" xfId="0" applyFont="1" applyFill="1" applyBorder="1" applyAlignment="1">
      <alignment vertical="top"/>
    </xf>
    <xf numFmtId="49" fontId="8" fillId="3" borderId="64" xfId="0" applyNumberFormat="1" applyFont="1" applyFill="1" applyBorder="1" applyAlignment="1">
      <alignment horizontal="left"/>
    </xf>
    <xf numFmtId="0" fontId="7" fillId="3" borderId="65" xfId="0" applyFont="1" applyFill="1" applyBorder="1" applyAlignment="1">
      <alignment horizontal="left"/>
    </xf>
    <xf numFmtId="0" fontId="9" fillId="3" borderId="65" xfId="0" applyFont="1" applyFill="1" applyBorder="1" applyAlignment="1">
      <alignment horizontal="left"/>
    </xf>
    <xf numFmtId="0" fontId="0" fillId="2" borderId="66" xfId="0" applyFont="1" applyFill="1" applyBorder="1" applyAlignment="1">
      <alignment vertical="top"/>
    </xf>
    <xf numFmtId="49" fontId="7" fillId="3" borderId="65" xfId="0" applyNumberFormat="1" applyFont="1" applyFill="1" applyBorder="1" applyAlignment="1">
      <alignment horizontal="left"/>
    </xf>
    <xf numFmtId="0" fontId="8" fillId="3" borderId="64" xfId="0" applyFont="1" applyFill="1" applyBorder="1" applyAlignment="1">
      <alignment horizontal="left"/>
    </xf>
    <xf numFmtId="0" fontId="8" fillId="3" borderId="65" xfId="0" applyFont="1" applyFill="1" applyBorder="1" applyAlignment="1">
      <alignment horizontal="left"/>
    </xf>
    <xf numFmtId="49" fontId="7" fillId="3" borderId="64" xfId="0" applyNumberFormat="1" applyFont="1" applyFill="1" applyBorder="1" applyAlignment="1">
      <alignment horizontal="left"/>
    </xf>
    <xf numFmtId="0" fontId="15" fillId="3" borderId="65" xfId="0" applyFont="1" applyFill="1" applyBorder="1" applyAlignment="1">
      <alignment horizontal="left"/>
    </xf>
    <xf numFmtId="0" fontId="9" fillId="3" borderId="67" xfId="0" applyFont="1" applyFill="1" applyBorder="1" applyAlignment="1">
      <alignment horizontal="left"/>
    </xf>
    <xf numFmtId="0" fontId="9" fillId="3" borderId="68" xfId="0" applyFont="1" applyFill="1" applyBorder="1" applyAlignment="1">
      <alignment horizontal="left"/>
    </xf>
    <xf numFmtId="49" fontId="16" fillId="4" borderId="20" xfId="0" applyNumberFormat="1" applyFont="1" applyFill="1" applyBorder="1" applyAlignment="1">
      <alignment horizontal="center" vertical="center" wrapText="1"/>
    </xf>
    <xf numFmtId="0" fontId="0" fillId="2" borderId="69" xfId="0" applyFont="1" applyFill="1" applyBorder="1" applyAlignment="1">
      <alignment vertical="top"/>
    </xf>
    <xf numFmtId="0" fontId="16" fillId="4" borderId="20" xfId="0" applyNumberFormat="1" applyFont="1" applyFill="1" applyBorder="1" applyAlignment="1">
      <alignment horizontal="center" vertical="center" wrapText="1"/>
    </xf>
    <xf numFmtId="0" fontId="9" fillId="2" borderId="70" xfId="0" applyFont="1" applyFill="1" applyBorder="1" applyAlignment="1">
      <alignment horizontal="left"/>
    </xf>
    <xf numFmtId="0" fontId="9" fillId="2" borderId="71" xfId="0" applyFont="1" applyFill="1" applyBorder="1" applyAlignment="1">
      <alignment horizontal="left"/>
    </xf>
    <xf numFmtId="166" fontId="8" fillId="2" borderId="64" xfId="0" applyNumberFormat="1" applyFont="1" applyFill="1" applyBorder="1" applyAlignment="1">
      <alignment horizontal="center"/>
    </xf>
    <xf numFmtId="49" fontId="8" fillId="2" borderId="65" xfId="0" applyNumberFormat="1" applyFont="1" applyFill="1" applyBorder="1" applyAlignment="1">
      <alignment horizontal="left" wrapText="1"/>
    </xf>
    <xf numFmtId="0" fontId="8" fillId="2" borderId="65" xfId="0" applyFont="1" applyFill="1" applyBorder="1" applyAlignment="1">
      <alignment horizontal="left" wrapText="1"/>
    </xf>
    <xf numFmtId="169" fontId="8" fillId="2" borderId="65" xfId="0" applyNumberFormat="1" applyFont="1" applyFill="1" applyBorder="1" applyAlignment="1">
      <alignment horizontal="right"/>
    </xf>
    <xf numFmtId="165" fontId="8" fillId="2" borderId="65" xfId="0" applyNumberFormat="1" applyFont="1" applyFill="1" applyBorder="1" applyAlignment="1">
      <alignment horizontal="right"/>
    </xf>
    <xf numFmtId="0" fontId="0" fillId="2" borderId="64" xfId="0" applyFont="1" applyFill="1" applyBorder="1" applyAlignment="1">
      <alignment horizontal="left" vertical="top"/>
    </xf>
    <xf numFmtId="0" fontId="17" fillId="2" borderId="65" xfId="0" applyFont="1" applyFill="1" applyBorder="1" applyAlignment="1">
      <alignment horizontal="left" vertical="center"/>
    </xf>
    <xf numFmtId="0" fontId="18" fillId="2" borderId="65" xfId="0" applyFont="1" applyFill="1" applyBorder="1" applyAlignment="1">
      <alignment horizontal="left" vertical="center"/>
    </xf>
    <xf numFmtId="168" fontId="19" fillId="2" borderId="65" xfId="0" applyNumberFormat="1" applyFont="1" applyFill="1" applyBorder="1" applyAlignment="1">
      <alignment horizontal="right" vertical="center"/>
    </xf>
    <xf numFmtId="166" fontId="8" fillId="2" borderId="67" xfId="0" applyNumberFormat="1" applyFont="1" applyFill="1" applyBorder="1" applyAlignment="1">
      <alignment horizontal="center"/>
    </xf>
    <xf numFmtId="0" fontId="8" fillId="2" borderId="68" xfId="0" applyNumberFormat="1" applyFont="1" applyFill="1" applyBorder="1" applyAlignment="1">
      <alignment horizontal="left" wrapText="1"/>
    </xf>
    <xf numFmtId="49" fontId="8" fillId="2" borderId="68" xfId="0" applyNumberFormat="1" applyFont="1" applyFill="1" applyBorder="1" applyAlignment="1">
      <alignment horizontal="left" wrapText="1"/>
    </xf>
    <xf numFmtId="169" fontId="8" fillId="2" borderId="68" xfId="0" applyNumberFormat="1" applyFont="1" applyFill="1" applyBorder="1" applyAlignment="1">
      <alignment horizontal="right"/>
    </xf>
    <xf numFmtId="165" fontId="8" fillId="2" borderId="68" xfId="0" applyNumberFormat="1" applyFont="1" applyFill="1" applyBorder="1" applyAlignment="1">
      <alignment horizontal="right"/>
    </xf>
    <xf numFmtId="166" fontId="7" fillId="2" borderId="72" xfId="0" applyNumberFormat="1" applyFont="1" applyFill="1" applyBorder="1" applyAlignment="1">
      <alignment horizontal="center"/>
    </xf>
    <xf numFmtId="0" fontId="7" fillId="2" borderId="73" xfId="0" applyNumberFormat="1" applyFont="1" applyFill="1" applyBorder="1" applyAlignment="1">
      <alignment horizontal="left" wrapText="1"/>
    </xf>
    <xf numFmtId="49" fontId="7" fillId="2" borderId="73" xfId="0" applyNumberFormat="1" applyFont="1" applyFill="1" applyBorder="1" applyAlignment="1">
      <alignment horizontal="left" wrapText="1"/>
    </xf>
    <xf numFmtId="169" fontId="7" fillId="2" borderId="73" xfId="0" applyNumberFormat="1" applyFont="1" applyFill="1" applyBorder="1" applyAlignment="1">
      <alignment horizontal="right"/>
    </xf>
    <xf numFmtId="165" fontId="7" fillId="2" borderId="73" xfId="0" applyNumberFormat="1" applyFont="1" applyFill="1" applyBorder="1" applyAlignment="1">
      <alignment horizontal="right"/>
    </xf>
    <xf numFmtId="165" fontId="7" fillId="2" borderId="74" xfId="0" applyNumberFormat="1" applyFont="1" applyFill="1" applyBorder="1" applyAlignment="1">
      <alignment horizontal="right"/>
    </xf>
    <xf numFmtId="166" fontId="7" fillId="2" borderId="75" xfId="0" applyNumberFormat="1" applyFont="1" applyFill="1" applyBorder="1" applyAlignment="1">
      <alignment horizontal="center"/>
    </xf>
    <xf numFmtId="0" fontId="7" fillId="2" borderId="76" xfId="0" applyFont="1" applyFill="1" applyBorder="1" applyAlignment="1">
      <alignment horizontal="left" wrapText="1"/>
    </xf>
    <xf numFmtId="49" fontId="7" fillId="2" borderId="76" xfId="0" applyNumberFormat="1" applyFont="1" applyFill="1" applyBorder="1" applyAlignment="1">
      <alignment horizontal="left" wrapText="1"/>
    </xf>
    <xf numFmtId="169" fontId="7" fillId="2" borderId="76" xfId="0" applyNumberFormat="1" applyFont="1" applyFill="1" applyBorder="1" applyAlignment="1">
      <alignment horizontal="right"/>
    </xf>
    <xf numFmtId="165" fontId="7" fillId="2" borderId="76" xfId="0" applyNumberFormat="1" applyFont="1" applyFill="1" applyBorder="1" applyAlignment="1">
      <alignment horizontal="right"/>
    </xf>
    <xf numFmtId="165" fontId="7" fillId="2" borderId="77" xfId="0" applyNumberFormat="1" applyFont="1" applyFill="1" applyBorder="1" applyAlignment="1">
      <alignment horizontal="right"/>
    </xf>
    <xf numFmtId="0" fontId="7" fillId="2" borderId="76" xfId="0" applyNumberFormat="1" applyFont="1" applyFill="1" applyBorder="1" applyAlignment="1">
      <alignment horizontal="left" wrapText="1"/>
    </xf>
    <xf numFmtId="166" fontId="20" fillId="2" borderId="75" xfId="0" applyNumberFormat="1" applyFont="1" applyFill="1" applyBorder="1" applyAlignment="1">
      <alignment horizontal="center"/>
    </xf>
    <xf numFmtId="49" fontId="20" fillId="2" borderId="76" xfId="0" applyNumberFormat="1" applyFont="1" applyFill="1" applyBorder="1" applyAlignment="1">
      <alignment horizontal="left" wrapText="1"/>
    </xf>
    <xf numFmtId="169" fontId="20" fillId="2" borderId="76" xfId="0" applyNumberFormat="1" applyFont="1" applyFill="1" applyBorder="1" applyAlignment="1">
      <alignment horizontal="right"/>
    </xf>
    <xf numFmtId="165" fontId="20" fillId="2" borderId="76" xfId="0" applyNumberFormat="1" applyFont="1" applyFill="1" applyBorder="1" applyAlignment="1">
      <alignment horizontal="right"/>
    </xf>
    <xf numFmtId="165" fontId="20" fillId="2" borderId="77" xfId="0" applyNumberFormat="1" applyFont="1" applyFill="1" applyBorder="1" applyAlignment="1">
      <alignment horizontal="right"/>
    </xf>
    <xf numFmtId="166" fontId="7" fillId="2" borderId="78" xfId="0" applyNumberFormat="1" applyFont="1" applyFill="1" applyBorder="1" applyAlignment="1">
      <alignment horizontal="center"/>
    </xf>
    <xf numFmtId="0" fontId="7" fillId="2" borderId="79" xfId="0" applyNumberFormat="1" applyFont="1" applyFill="1" applyBorder="1" applyAlignment="1">
      <alignment horizontal="left" wrapText="1"/>
    </xf>
    <xf numFmtId="49" fontId="7" fillId="2" borderId="79" xfId="0" applyNumberFormat="1" applyFont="1" applyFill="1" applyBorder="1" applyAlignment="1">
      <alignment horizontal="left" vertical="top" wrapText="1"/>
    </xf>
    <xf numFmtId="49" fontId="7" fillId="2" borderId="79" xfId="0" applyNumberFormat="1" applyFont="1" applyFill="1" applyBorder="1" applyAlignment="1">
      <alignment horizontal="left" wrapText="1"/>
    </xf>
    <xf numFmtId="169" fontId="7" fillId="2" borderId="79" xfId="0" applyNumberFormat="1" applyFont="1" applyFill="1" applyBorder="1" applyAlignment="1">
      <alignment horizontal="right"/>
    </xf>
    <xf numFmtId="165" fontId="7" fillId="2" borderId="79" xfId="0" applyNumberFormat="1" applyFont="1" applyFill="1" applyBorder="1" applyAlignment="1">
      <alignment horizontal="right"/>
    </xf>
    <xf numFmtId="165" fontId="7" fillId="2" borderId="80" xfId="0" applyNumberFormat="1" applyFont="1" applyFill="1" applyBorder="1" applyAlignment="1">
      <alignment horizontal="right"/>
    </xf>
    <xf numFmtId="0" fontId="0" fillId="2" borderId="70" xfId="0" applyFont="1" applyFill="1" applyBorder="1" applyAlignment="1">
      <alignment horizontal="left" vertical="top"/>
    </xf>
    <xf numFmtId="0" fontId="17" fillId="2" borderId="71" xfId="0" applyFont="1" applyFill="1" applyBorder="1" applyAlignment="1">
      <alignment horizontal="left" vertical="center"/>
    </xf>
    <xf numFmtId="49" fontId="18" fillId="2" borderId="71" xfId="0" applyNumberFormat="1" applyFont="1" applyFill="1" applyBorder="1" applyAlignment="1">
      <alignment horizontal="left" vertical="center"/>
    </xf>
    <xf numFmtId="168" fontId="19" fillId="2" borderId="71" xfId="0" applyNumberFormat="1" applyFont="1" applyFill="1" applyBorder="1" applyAlignment="1">
      <alignment horizontal="right" vertical="center"/>
    </xf>
    <xf numFmtId="49" fontId="18" fillId="2" borderId="65" xfId="0" applyNumberFormat="1" applyFont="1" applyFill="1" applyBorder="1" applyAlignment="1">
      <alignment horizontal="left" vertical="center"/>
    </xf>
    <xf numFmtId="0" fontId="0" fillId="2" borderId="81" xfId="0" applyFont="1" applyFill="1" applyBorder="1" applyAlignment="1">
      <alignment horizontal="left" vertical="top"/>
    </xf>
    <xf numFmtId="0" fontId="0" fillId="2" borderId="82" xfId="0" applyFont="1" applyFill="1" applyBorder="1" applyAlignment="1">
      <alignment vertical="top"/>
    </xf>
    <xf numFmtId="0" fontId="0" fillId="2" borderId="82" xfId="0" applyFont="1" applyFill="1" applyBorder="1" applyAlignment="1">
      <alignment horizontal="left" vertical="top"/>
    </xf>
    <xf numFmtId="0" fontId="0" fillId="2" borderId="83" xfId="0" applyFont="1" applyFill="1" applyBorder="1" applyAlignment="1">
      <alignment vertical="top"/>
    </xf>
    <xf numFmtId="49" fontId="11" fillId="2" borderId="27" xfId="0" applyNumberFormat="1" applyFont="1" applyFill="1" applyBorder="1" applyAlignment="1">
      <alignment horizontal="left" vertical="center"/>
    </xf>
    <xf numFmtId="0" fontId="11" fillId="2" borderId="25" xfId="0" applyFont="1" applyFill="1" applyBorder="1" applyAlignment="1">
      <alignment horizontal="left" vertical="center"/>
    </xf>
    <xf numFmtId="0" fontId="11" fillId="2" borderId="26" xfId="0" applyFont="1" applyFill="1" applyBorder="1" applyAlignment="1">
      <alignment horizontal="left" vertical="center"/>
    </xf>
    <xf numFmtId="49" fontId="7" fillId="2" borderId="27" xfId="0" applyNumberFormat="1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center" vertical="center"/>
    </xf>
    <xf numFmtId="165" fontId="7" fillId="2" borderId="25" xfId="0" applyNumberFormat="1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49" fontId="8" fillId="2" borderId="9" xfId="0" applyNumberFormat="1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49" fontId="8" fillId="2" borderId="12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49" fontId="7" fillId="2" borderId="12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DD0806"/>
      <rgbColor rgb="FFFFFFCC"/>
      <rgbColor rgb="FFFCF305"/>
      <rgbColor rgb="FF0066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showGridLines="0" topLeftCell="A31" workbookViewId="0">
      <selection activeCell="E23" sqref="E23"/>
    </sheetView>
  </sheetViews>
  <sheetFormatPr defaultColWidth="9.140625" defaultRowHeight="10.5" customHeight="1"/>
  <cols>
    <col min="1" max="1" width="4.7109375" style="1" customWidth="1"/>
    <col min="2" max="2" width="2" style="1" customWidth="1"/>
    <col min="3" max="3" width="4.42578125" style="1" customWidth="1"/>
    <col min="4" max="4" width="9.140625" style="1" customWidth="1"/>
    <col min="5" max="5" width="15.140625" style="1" customWidth="1"/>
    <col min="6" max="6" width="2" style="1" customWidth="1"/>
    <col min="7" max="7" width="4.7109375" style="1" customWidth="1"/>
    <col min="8" max="8" width="9.140625" style="1" customWidth="1"/>
    <col min="9" max="9" width="6" style="1" customWidth="1"/>
    <col min="10" max="10" width="8.140625" style="1" customWidth="1"/>
    <col min="11" max="12" width="6.140625" style="1" customWidth="1"/>
    <col min="13" max="14" width="4.7109375" style="1" customWidth="1"/>
    <col min="15" max="15" width="11.7109375" style="1" customWidth="1"/>
    <col min="16" max="16" width="5.140625" style="1" customWidth="1"/>
    <col min="17" max="17" width="2" style="1" customWidth="1"/>
    <col min="18" max="18" width="10.7109375" style="1" customWidth="1"/>
    <col min="19" max="19" width="2" style="1" customWidth="1"/>
    <col min="20" max="20" width="15.140625" style="1" customWidth="1"/>
    <col min="21" max="21" width="9.140625" style="1" hidden="1" customWidth="1"/>
    <col min="22" max="23" width="9.140625" style="1" customWidth="1"/>
    <col min="24" max="16384" width="9.140625" style="1"/>
  </cols>
  <sheetData>
    <row r="1" spans="1:22" ht="13.65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</row>
    <row r="2" spans="1:22" ht="24.9" customHeight="1">
      <c r="A2" s="5"/>
      <c r="B2" s="6"/>
      <c r="C2" s="6"/>
      <c r="D2" s="6"/>
      <c r="E2" s="6"/>
      <c r="F2" s="6"/>
      <c r="G2" s="7" t="s">
        <v>1</v>
      </c>
      <c r="H2" s="6"/>
      <c r="I2" s="8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4"/>
    </row>
    <row r="3" spans="1:22" ht="1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</row>
    <row r="4" spans="1:22" ht="15" customHeight="1">
      <c r="A4" s="5"/>
      <c r="B4" s="9"/>
      <c r="C4" s="10"/>
      <c r="D4" s="10"/>
      <c r="E4" s="9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4"/>
    </row>
    <row r="5" spans="1:22" ht="15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4"/>
    </row>
    <row r="6" spans="1:22" ht="15" customHeight="1">
      <c r="A6" s="13"/>
      <c r="B6" s="14"/>
      <c r="C6" s="14"/>
      <c r="D6" s="14"/>
      <c r="E6" s="15"/>
      <c r="F6" s="15"/>
      <c r="G6" s="15"/>
      <c r="H6" s="15"/>
      <c r="I6" s="15"/>
      <c r="J6" s="15"/>
      <c r="K6" s="15"/>
      <c r="L6" s="14"/>
      <c r="M6" s="14"/>
      <c r="N6" s="14"/>
      <c r="O6" s="14"/>
      <c r="P6" s="14"/>
      <c r="Q6" s="14"/>
      <c r="R6" s="15"/>
      <c r="S6" s="15"/>
      <c r="T6" s="15"/>
      <c r="U6" s="14"/>
      <c r="V6" s="4"/>
    </row>
    <row r="7" spans="1:22" ht="15" customHeight="1">
      <c r="A7" s="16"/>
      <c r="B7" s="17" t="s">
        <v>2</v>
      </c>
      <c r="C7" s="18" t="s">
        <v>3</v>
      </c>
      <c r="D7" s="19"/>
      <c r="E7" s="204" t="s">
        <v>4</v>
      </c>
      <c r="F7" s="205"/>
      <c r="G7" s="205"/>
      <c r="H7" s="205"/>
      <c r="I7" s="205"/>
      <c r="J7" s="205"/>
      <c r="K7" s="206"/>
      <c r="L7" s="20"/>
      <c r="M7" s="21"/>
      <c r="N7" s="17" t="s">
        <v>5</v>
      </c>
      <c r="O7" s="21"/>
      <c r="P7" s="22"/>
      <c r="Q7" s="23"/>
      <c r="R7" s="24"/>
      <c r="S7" s="25"/>
      <c r="T7" s="26"/>
      <c r="U7" s="27"/>
      <c r="V7" s="28"/>
    </row>
    <row r="8" spans="1:22" ht="15" customHeight="1">
      <c r="A8" s="16"/>
      <c r="B8" s="17" t="s">
        <v>6</v>
      </c>
      <c r="C8" s="29"/>
      <c r="D8" s="30"/>
      <c r="E8" s="207" t="s">
        <v>7</v>
      </c>
      <c r="F8" s="208"/>
      <c r="G8" s="208"/>
      <c r="H8" s="208"/>
      <c r="I8" s="208"/>
      <c r="J8" s="208"/>
      <c r="K8" s="209"/>
      <c r="L8" s="20"/>
      <c r="M8" s="21"/>
      <c r="N8" s="17" t="s">
        <v>8</v>
      </c>
      <c r="O8" s="21"/>
      <c r="P8" s="22"/>
      <c r="Q8" s="23"/>
      <c r="R8" s="31"/>
      <c r="S8" s="21"/>
      <c r="T8" s="19"/>
      <c r="U8" s="27"/>
      <c r="V8" s="28"/>
    </row>
    <row r="9" spans="1:22" ht="15" customHeight="1">
      <c r="A9" s="16"/>
      <c r="B9" s="21"/>
      <c r="C9" s="29"/>
      <c r="D9" s="30"/>
      <c r="E9" s="210" t="s">
        <v>9</v>
      </c>
      <c r="F9" s="211"/>
      <c r="G9" s="211"/>
      <c r="H9" s="211"/>
      <c r="I9" s="211"/>
      <c r="J9" s="211"/>
      <c r="K9" s="212"/>
      <c r="L9" s="20"/>
      <c r="M9" s="32"/>
      <c r="N9" s="33" t="s">
        <v>10</v>
      </c>
      <c r="O9" s="21"/>
      <c r="P9" s="22"/>
      <c r="Q9" s="23"/>
      <c r="R9" s="34" t="s">
        <v>11</v>
      </c>
      <c r="S9" s="35"/>
      <c r="T9" s="36"/>
      <c r="U9" s="27"/>
      <c r="V9" s="28"/>
    </row>
    <row r="10" spans="1:22" ht="15" customHeight="1">
      <c r="A10" s="16"/>
      <c r="B10" s="21"/>
      <c r="C10" s="29"/>
      <c r="D10" s="29"/>
      <c r="E10" s="37"/>
      <c r="F10" s="37"/>
      <c r="G10" s="37"/>
      <c r="H10" s="37"/>
      <c r="I10" s="37"/>
      <c r="J10" s="37"/>
      <c r="K10" s="37"/>
      <c r="L10" s="21"/>
      <c r="M10" s="21"/>
      <c r="N10" s="38" t="s">
        <v>12</v>
      </c>
      <c r="O10" s="35"/>
      <c r="P10" s="35"/>
      <c r="Q10" s="35"/>
      <c r="R10" s="37"/>
      <c r="S10" s="39" t="s">
        <v>13</v>
      </c>
      <c r="T10" s="37"/>
      <c r="U10" s="21"/>
      <c r="V10" s="4"/>
    </row>
    <row r="11" spans="1:22" ht="15" customHeight="1">
      <c r="A11" s="16"/>
      <c r="B11" s="17" t="s">
        <v>14</v>
      </c>
      <c r="C11" s="29"/>
      <c r="D11" s="30"/>
      <c r="E11" s="213" t="s">
        <v>15</v>
      </c>
      <c r="F11" s="214"/>
      <c r="G11" s="214"/>
      <c r="H11" s="214"/>
      <c r="I11" s="214"/>
      <c r="J11" s="214"/>
      <c r="K11" s="215"/>
      <c r="L11" s="20"/>
      <c r="M11" s="19"/>
      <c r="N11" s="40"/>
      <c r="O11" s="37"/>
      <c r="P11" s="37"/>
      <c r="Q11" s="41"/>
      <c r="R11" s="40"/>
      <c r="S11" s="42"/>
      <c r="T11" s="43"/>
      <c r="U11" s="27"/>
      <c r="V11" s="28"/>
    </row>
    <row r="12" spans="1:22" ht="15" customHeight="1">
      <c r="A12" s="16"/>
      <c r="B12" s="17" t="s">
        <v>16</v>
      </c>
      <c r="C12" s="29"/>
      <c r="D12" s="30"/>
      <c r="E12" s="216" t="s">
        <v>9</v>
      </c>
      <c r="F12" s="217"/>
      <c r="G12" s="217"/>
      <c r="H12" s="217"/>
      <c r="I12" s="217"/>
      <c r="J12" s="217"/>
      <c r="K12" s="218"/>
      <c r="L12" s="20"/>
      <c r="M12" s="19"/>
      <c r="N12" s="40"/>
      <c r="O12" s="37"/>
      <c r="P12" s="37"/>
      <c r="Q12" s="43"/>
      <c r="R12" s="40"/>
      <c r="S12" s="42"/>
      <c r="T12" s="43"/>
      <c r="U12" s="27"/>
      <c r="V12" s="28"/>
    </row>
    <row r="13" spans="1:22" ht="15" customHeight="1">
      <c r="A13" s="16"/>
      <c r="B13" s="17" t="s">
        <v>17</v>
      </c>
      <c r="C13" s="29"/>
      <c r="D13" s="30"/>
      <c r="E13" s="219"/>
      <c r="F13" s="220"/>
      <c r="G13" s="220"/>
      <c r="H13" s="220"/>
      <c r="I13" s="220"/>
      <c r="J13" s="220"/>
      <c r="K13" s="221"/>
      <c r="L13" s="20"/>
      <c r="M13" s="19"/>
      <c r="N13" s="44"/>
      <c r="O13" s="37"/>
      <c r="P13" s="37"/>
      <c r="Q13" s="43"/>
      <c r="R13" s="44"/>
      <c r="S13" s="42"/>
      <c r="T13" s="43"/>
      <c r="U13" s="27"/>
      <c r="V13" s="28"/>
    </row>
    <row r="14" spans="1:22" ht="15" customHeight="1">
      <c r="A14" s="16"/>
      <c r="B14" s="21"/>
      <c r="C14" s="29"/>
      <c r="D14" s="29"/>
      <c r="E14" s="39" t="s">
        <v>18</v>
      </c>
      <c r="F14" s="25"/>
      <c r="G14" s="39" t="s">
        <v>19</v>
      </c>
      <c r="H14" s="37"/>
      <c r="I14" s="37"/>
      <c r="J14" s="25"/>
      <c r="K14" s="25"/>
      <c r="L14" s="21"/>
      <c r="M14" s="21"/>
      <c r="N14" s="39" t="s">
        <v>20</v>
      </c>
      <c r="O14" s="37"/>
      <c r="P14" s="37"/>
      <c r="Q14" s="37"/>
      <c r="R14" s="25"/>
      <c r="S14" s="25"/>
      <c r="T14" s="25"/>
      <c r="U14" s="21"/>
      <c r="V14" s="4"/>
    </row>
    <row r="15" spans="1:22" ht="15" customHeight="1">
      <c r="A15" s="16"/>
      <c r="B15" s="21"/>
      <c r="C15" s="32"/>
      <c r="D15" s="45"/>
      <c r="E15" s="46"/>
      <c r="F15" s="27"/>
      <c r="G15" s="44"/>
      <c r="H15" s="37"/>
      <c r="I15" s="43"/>
      <c r="J15" s="20"/>
      <c r="K15" s="21"/>
      <c r="L15" s="21"/>
      <c r="M15" s="19"/>
      <c r="N15" s="47"/>
      <c r="O15" s="48">
        <v>44932</v>
      </c>
      <c r="P15" s="37"/>
      <c r="Q15" s="43"/>
      <c r="R15" s="20"/>
      <c r="S15" s="21"/>
      <c r="T15" s="21"/>
      <c r="U15" s="21"/>
      <c r="V15" s="4"/>
    </row>
    <row r="16" spans="1:22" ht="15" customHeight="1">
      <c r="A16" s="49"/>
      <c r="B16" s="50"/>
      <c r="C16" s="51"/>
      <c r="D16" s="51"/>
      <c r="E16" s="52"/>
      <c r="F16" s="50"/>
      <c r="G16" s="52"/>
      <c r="H16" s="53"/>
      <c r="I16" s="53"/>
      <c r="J16" s="50"/>
      <c r="K16" s="50"/>
      <c r="L16" s="50"/>
      <c r="M16" s="50"/>
      <c r="N16" s="52"/>
      <c r="O16" s="53"/>
      <c r="P16" s="53"/>
      <c r="Q16" s="53"/>
      <c r="R16" s="50"/>
      <c r="S16" s="50"/>
      <c r="T16" s="50"/>
      <c r="U16" s="50"/>
      <c r="V16" s="4"/>
    </row>
    <row r="17" spans="1:22" ht="15" customHeight="1">
      <c r="A17" s="54"/>
      <c r="B17" s="55"/>
      <c r="C17" s="55"/>
      <c r="D17" s="55"/>
      <c r="E17" s="56" t="s">
        <v>21</v>
      </c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4"/>
    </row>
    <row r="18" spans="1:22" ht="15" customHeight="1">
      <c r="A18" s="57" t="s">
        <v>22</v>
      </c>
      <c r="B18" s="58"/>
      <c r="C18" s="58"/>
      <c r="D18" s="59"/>
      <c r="E18" s="60" t="s">
        <v>23</v>
      </c>
      <c r="F18" s="59"/>
      <c r="G18" s="60" t="s">
        <v>24</v>
      </c>
      <c r="H18" s="58"/>
      <c r="I18" s="59"/>
      <c r="J18" s="60" t="s">
        <v>23</v>
      </c>
      <c r="K18" s="59"/>
      <c r="L18" s="60" t="s">
        <v>25</v>
      </c>
      <c r="M18" s="58"/>
      <c r="N18" s="58"/>
      <c r="O18" s="58"/>
      <c r="P18" s="58"/>
      <c r="Q18" s="59"/>
      <c r="R18" s="60" t="s">
        <v>26</v>
      </c>
      <c r="S18" s="58"/>
      <c r="T18" s="58"/>
      <c r="U18" s="58"/>
      <c r="V18" s="4"/>
    </row>
    <row r="19" spans="1:22" ht="15" customHeight="1">
      <c r="A19" s="61"/>
      <c r="B19" s="62"/>
      <c r="C19" s="62"/>
      <c r="D19" s="63"/>
      <c r="E19" s="64"/>
      <c r="F19" s="63"/>
      <c r="G19" s="64"/>
      <c r="H19" s="62"/>
      <c r="I19" s="63"/>
      <c r="J19" s="64"/>
      <c r="K19" s="63"/>
      <c r="L19" s="64"/>
      <c r="M19" s="62"/>
      <c r="N19" s="62"/>
      <c r="O19" s="62"/>
      <c r="P19" s="62"/>
      <c r="Q19" s="63"/>
      <c r="R19" s="64"/>
      <c r="S19" s="62"/>
      <c r="T19" s="62"/>
      <c r="U19" s="62"/>
      <c r="V19" s="4"/>
    </row>
    <row r="20" spans="1:22" ht="15" customHeight="1">
      <c r="A20" s="65"/>
      <c r="B20" s="66"/>
      <c r="C20" s="66"/>
      <c r="D20" s="66"/>
      <c r="E20" s="67" t="s">
        <v>27</v>
      </c>
      <c r="F20" s="66"/>
      <c r="G20" s="66"/>
      <c r="H20" s="66"/>
      <c r="I20" s="66"/>
      <c r="J20" s="68" t="s">
        <v>28</v>
      </c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4"/>
    </row>
    <row r="21" spans="1:22" ht="15" customHeight="1">
      <c r="A21" s="69" t="s">
        <v>29</v>
      </c>
      <c r="B21" s="70"/>
      <c r="C21" s="71" t="s">
        <v>30</v>
      </c>
      <c r="D21" s="72"/>
      <c r="E21" s="72"/>
      <c r="F21" s="73"/>
      <c r="G21" s="69" t="s">
        <v>31</v>
      </c>
      <c r="H21" s="70"/>
      <c r="I21" s="71" t="s">
        <v>32</v>
      </c>
      <c r="J21" s="72"/>
      <c r="K21" s="73"/>
      <c r="L21" s="69" t="s">
        <v>33</v>
      </c>
      <c r="M21" s="72"/>
      <c r="N21" s="70"/>
      <c r="O21" s="71" t="s">
        <v>34</v>
      </c>
      <c r="P21" s="72"/>
      <c r="Q21" s="72"/>
      <c r="R21" s="72"/>
      <c r="S21" s="72"/>
      <c r="T21" s="72"/>
      <c r="U21" s="72"/>
      <c r="V21" s="4"/>
    </row>
    <row r="22" spans="1:22" ht="15" customHeight="1">
      <c r="A22" s="74" t="s">
        <v>35</v>
      </c>
      <c r="B22" s="75" t="s">
        <v>36</v>
      </c>
      <c r="C22" s="76"/>
      <c r="D22" s="77" t="s">
        <v>37</v>
      </c>
      <c r="E22" s="78"/>
      <c r="F22" s="79"/>
      <c r="G22" s="74" t="s">
        <v>38</v>
      </c>
      <c r="H22" s="60" t="s">
        <v>39</v>
      </c>
      <c r="I22" s="59"/>
      <c r="J22" s="80">
        <v>0</v>
      </c>
      <c r="K22" s="79"/>
      <c r="L22" s="74" t="s">
        <v>40</v>
      </c>
      <c r="M22" s="81" t="s">
        <v>41</v>
      </c>
      <c r="N22" s="82"/>
      <c r="O22" s="58"/>
      <c r="P22" s="58"/>
      <c r="Q22" s="59"/>
      <c r="R22" s="83">
        <v>0</v>
      </c>
      <c r="S22" s="84"/>
      <c r="T22" s="78">
        <v>0</v>
      </c>
      <c r="U22" s="85"/>
      <c r="V22" s="4"/>
    </row>
    <row r="23" spans="1:22" ht="15" customHeight="1">
      <c r="A23" s="74" t="s">
        <v>42</v>
      </c>
      <c r="B23" s="86"/>
      <c r="C23" s="87"/>
      <c r="D23" s="77" t="s">
        <v>43</v>
      </c>
      <c r="E23" s="88"/>
      <c r="F23" s="79"/>
      <c r="G23" s="74" t="s">
        <v>44</v>
      </c>
      <c r="H23" s="60" t="s">
        <v>45</v>
      </c>
      <c r="I23" s="59"/>
      <c r="J23" s="80">
        <v>0</v>
      </c>
      <c r="K23" s="79"/>
      <c r="L23" s="74" t="s">
        <v>46</v>
      </c>
      <c r="M23" s="81" t="s">
        <v>47</v>
      </c>
      <c r="N23" s="82"/>
      <c r="O23" s="58"/>
      <c r="P23" s="58"/>
      <c r="Q23" s="59"/>
      <c r="R23" s="83">
        <v>0</v>
      </c>
      <c r="S23" s="59"/>
      <c r="T23" s="78">
        <v>0</v>
      </c>
      <c r="U23" s="85"/>
      <c r="V23" s="4"/>
    </row>
    <row r="24" spans="1:22" ht="15" customHeight="1">
      <c r="A24" s="74" t="s">
        <v>48</v>
      </c>
      <c r="B24" s="75" t="s">
        <v>49</v>
      </c>
      <c r="C24" s="76"/>
      <c r="D24" s="77" t="s">
        <v>37</v>
      </c>
      <c r="E24" s="78">
        <v>0</v>
      </c>
      <c r="F24" s="79"/>
      <c r="G24" s="74" t="s">
        <v>50</v>
      </c>
      <c r="H24" s="60" t="s">
        <v>51</v>
      </c>
      <c r="I24" s="59"/>
      <c r="J24" s="80">
        <v>0</v>
      </c>
      <c r="K24" s="79"/>
      <c r="L24" s="74" t="s">
        <v>52</v>
      </c>
      <c r="M24" s="81" t="s">
        <v>53</v>
      </c>
      <c r="N24" s="82"/>
      <c r="O24" s="58"/>
      <c r="P24" s="58"/>
      <c r="Q24" s="59"/>
      <c r="R24" s="83">
        <v>0</v>
      </c>
      <c r="S24" s="59"/>
      <c r="T24" s="78">
        <v>0</v>
      </c>
      <c r="U24" s="85"/>
      <c r="V24" s="4"/>
    </row>
    <row r="25" spans="1:22" ht="15" customHeight="1">
      <c r="A25" s="74" t="s">
        <v>54</v>
      </c>
      <c r="B25" s="86"/>
      <c r="C25" s="87"/>
      <c r="D25" s="77" t="s">
        <v>43</v>
      </c>
      <c r="E25" s="78">
        <v>0</v>
      </c>
      <c r="F25" s="79"/>
      <c r="G25" s="74" t="s">
        <v>55</v>
      </c>
      <c r="H25" s="89"/>
      <c r="I25" s="59"/>
      <c r="J25" s="80">
        <v>0</v>
      </c>
      <c r="K25" s="79"/>
      <c r="L25" s="74" t="s">
        <v>56</v>
      </c>
      <c r="M25" s="81" t="s">
        <v>57</v>
      </c>
      <c r="N25" s="82"/>
      <c r="O25" s="58"/>
      <c r="P25" s="58"/>
      <c r="Q25" s="59"/>
      <c r="R25" s="83">
        <v>0</v>
      </c>
      <c r="S25" s="59"/>
      <c r="T25" s="78">
        <v>0</v>
      </c>
      <c r="U25" s="85"/>
      <c r="V25" s="4"/>
    </row>
    <row r="26" spans="1:22" ht="15" customHeight="1">
      <c r="A26" s="74" t="s">
        <v>58</v>
      </c>
      <c r="B26" s="75" t="s">
        <v>59</v>
      </c>
      <c r="C26" s="76"/>
      <c r="D26" s="77" t="s">
        <v>37</v>
      </c>
      <c r="E26" s="78">
        <v>0</v>
      </c>
      <c r="F26" s="79"/>
      <c r="G26" s="90"/>
      <c r="H26" s="58"/>
      <c r="I26" s="59"/>
      <c r="J26" s="80"/>
      <c r="K26" s="79"/>
      <c r="L26" s="74" t="s">
        <v>60</v>
      </c>
      <c r="M26" s="81" t="s">
        <v>61</v>
      </c>
      <c r="N26" s="82"/>
      <c r="O26" s="58"/>
      <c r="P26" s="58"/>
      <c r="Q26" s="59"/>
      <c r="R26" s="83">
        <v>0</v>
      </c>
      <c r="S26" s="59"/>
      <c r="T26" s="78">
        <v>0</v>
      </c>
      <c r="U26" s="85"/>
      <c r="V26" s="4"/>
    </row>
    <row r="27" spans="1:22" ht="15" customHeight="1">
      <c r="A27" s="74" t="s">
        <v>62</v>
      </c>
      <c r="B27" s="86"/>
      <c r="C27" s="87"/>
      <c r="D27" s="77" t="s">
        <v>43</v>
      </c>
      <c r="E27" s="78">
        <v>0</v>
      </c>
      <c r="F27" s="79"/>
      <c r="G27" s="90"/>
      <c r="H27" s="58"/>
      <c r="I27" s="59"/>
      <c r="J27" s="80"/>
      <c r="K27" s="79"/>
      <c r="L27" s="74" t="s">
        <v>63</v>
      </c>
      <c r="M27" s="81" t="s">
        <v>64</v>
      </c>
      <c r="N27" s="82"/>
      <c r="O27" s="58"/>
      <c r="P27" s="58"/>
      <c r="Q27" s="58"/>
      <c r="R27" s="58"/>
      <c r="S27" s="59"/>
      <c r="T27" s="78">
        <v>0</v>
      </c>
      <c r="U27" s="85"/>
      <c r="V27" s="4"/>
    </row>
    <row r="28" spans="1:22" ht="15" customHeight="1">
      <c r="A28" s="74" t="s">
        <v>65</v>
      </c>
      <c r="B28" s="196" t="s">
        <v>66</v>
      </c>
      <c r="C28" s="197"/>
      <c r="D28" s="198"/>
      <c r="E28" s="78"/>
      <c r="F28" s="79"/>
      <c r="G28" s="74" t="s">
        <v>67</v>
      </c>
      <c r="H28" s="60" t="s">
        <v>68</v>
      </c>
      <c r="I28" s="59"/>
      <c r="J28" s="80">
        <v>0</v>
      </c>
      <c r="K28" s="79"/>
      <c r="L28" s="74" t="s">
        <v>69</v>
      </c>
      <c r="M28" s="60" t="s">
        <v>70</v>
      </c>
      <c r="N28" s="58"/>
      <c r="O28" s="58"/>
      <c r="P28" s="58"/>
      <c r="Q28" s="58"/>
      <c r="R28" s="58"/>
      <c r="S28" s="59"/>
      <c r="T28" s="78">
        <v>0</v>
      </c>
      <c r="U28" s="85"/>
      <c r="V28" s="4"/>
    </row>
    <row r="29" spans="1:22" ht="15" customHeight="1">
      <c r="A29" s="91" t="s">
        <v>71</v>
      </c>
      <c r="B29" s="92" t="s">
        <v>72</v>
      </c>
      <c r="C29" s="62"/>
      <c r="D29" s="63"/>
      <c r="E29" s="93">
        <f>SUM(E22:E27)</f>
        <v>0</v>
      </c>
      <c r="F29" s="94"/>
      <c r="G29" s="91" t="s">
        <v>73</v>
      </c>
      <c r="H29" s="92" t="s">
        <v>74</v>
      </c>
      <c r="I29" s="63"/>
      <c r="J29" s="93">
        <v>0</v>
      </c>
      <c r="K29" s="94"/>
      <c r="L29" s="91" t="s">
        <v>75</v>
      </c>
      <c r="M29" s="92" t="s">
        <v>76</v>
      </c>
      <c r="N29" s="62"/>
      <c r="O29" s="62"/>
      <c r="P29" s="62"/>
      <c r="Q29" s="62"/>
      <c r="R29" s="62"/>
      <c r="S29" s="63"/>
      <c r="T29" s="93">
        <v>0</v>
      </c>
      <c r="U29" s="95"/>
      <c r="V29" s="4"/>
    </row>
    <row r="30" spans="1:22" ht="15" customHeight="1">
      <c r="A30" s="96" t="s">
        <v>16</v>
      </c>
      <c r="B30" s="14"/>
      <c r="C30" s="14"/>
      <c r="D30" s="14"/>
      <c r="E30" s="14"/>
      <c r="F30" s="97"/>
      <c r="G30" s="98"/>
      <c r="H30" s="14"/>
      <c r="I30" s="14"/>
      <c r="J30" s="14"/>
      <c r="K30" s="99"/>
      <c r="L30" s="69" t="s">
        <v>77</v>
      </c>
      <c r="M30" s="72"/>
      <c r="N30" s="70"/>
      <c r="O30" s="71" t="s">
        <v>78</v>
      </c>
      <c r="P30" s="72"/>
      <c r="Q30" s="72"/>
      <c r="R30" s="72"/>
      <c r="S30" s="55"/>
      <c r="T30" s="100"/>
      <c r="U30" s="55"/>
      <c r="V30" s="4"/>
    </row>
    <row r="31" spans="1:22" ht="15" customHeight="1">
      <c r="A31" s="16"/>
      <c r="B31" s="21"/>
      <c r="C31" s="21"/>
      <c r="D31" s="21"/>
      <c r="E31" s="21"/>
      <c r="F31" s="101"/>
      <c r="G31" s="102"/>
      <c r="H31" s="21"/>
      <c r="I31" s="21"/>
      <c r="J31" s="21"/>
      <c r="K31" s="103"/>
      <c r="L31" s="74" t="s">
        <v>79</v>
      </c>
      <c r="M31" s="60" t="s">
        <v>80</v>
      </c>
      <c r="N31" s="58"/>
      <c r="O31" s="58"/>
      <c r="P31" s="58"/>
      <c r="Q31" s="58"/>
      <c r="R31" s="58"/>
      <c r="S31" s="59"/>
      <c r="T31" s="78">
        <f>E29</f>
        <v>0</v>
      </c>
      <c r="U31" s="104"/>
      <c r="V31" s="4"/>
    </row>
    <row r="32" spans="1:22" ht="15" customHeight="1">
      <c r="A32" s="105" t="s">
        <v>81</v>
      </c>
      <c r="B32" s="106"/>
      <c r="C32" s="106"/>
      <c r="D32" s="106"/>
      <c r="E32" s="106"/>
      <c r="F32" s="87"/>
      <c r="G32" s="107" t="s">
        <v>82</v>
      </c>
      <c r="H32" s="106"/>
      <c r="I32" s="106"/>
      <c r="J32" s="106"/>
      <c r="K32" s="108"/>
      <c r="L32" s="74" t="s">
        <v>83</v>
      </c>
      <c r="M32" s="199" t="s">
        <v>84</v>
      </c>
      <c r="N32" s="200"/>
      <c r="O32" s="110">
        <v>15</v>
      </c>
      <c r="P32" s="111" t="s">
        <v>85</v>
      </c>
      <c r="Q32" s="201">
        <v>0</v>
      </c>
      <c r="R32" s="201"/>
      <c r="S32" s="202"/>
      <c r="T32" s="78">
        <v>0</v>
      </c>
      <c r="U32" s="104"/>
      <c r="V32" s="4"/>
    </row>
    <row r="33" spans="1:22" ht="15" customHeight="1">
      <c r="A33" s="112" t="s">
        <v>14</v>
      </c>
      <c r="B33" s="113"/>
      <c r="C33" s="113"/>
      <c r="D33" s="113"/>
      <c r="E33" s="113"/>
      <c r="F33" s="76"/>
      <c r="G33" s="114"/>
      <c r="H33" s="113"/>
      <c r="I33" s="113"/>
      <c r="J33" s="113"/>
      <c r="K33" s="115"/>
      <c r="L33" s="74" t="s">
        <v>86</v>
      </c>
      <c r="M33" s="116" t="s">
        <v>84</v>
      </c>
      <c r="N33" s="109"/>
      <c r="O33" s="110">
        <v>21</v>
      </c>
      <c r="P33" s="111" t="s">
        <v>85</v>
      </c>
      <c r="Q33" s="201">
        <f>T31</f>
        <v>0</v>
      </c>
      <c r="R33" s="203"/>
      <c r="S33" s="202"/>
      <c r="T33" s="78">
        <f>Q33*0.21</f>
        <v>0</v>
      </c>
      <c r="U33" s="104"/>
      <c r="V33" s="4"/>
    </row>
    <row r="34" spans="1:22" ht="15" customHeight="1">
      <c r="A34" s="16"/>
      <c r="B34" s="21"/>
      <c r="C34" s="21"/>
      <c r="D34" s="21"/>
      <c r="E34" s="21"/>
      <c r="F34" s="101"/>
      <c r="G34" s="102"/>
      <c r="H34" s="21"/>
      <c r="I34" s="21"/>
      <c r="J34" s="21"/>
      <c r="K34" s="103"/>
      <c r="L34" s="91" t="s">
        <v>87</v>
      </c>
      <c r="M34" s="117" t="s">
        <v>88</v>
      </c>
      <c r="N34" s="118"/>
      <c r="O34" s="118"/>
      <c r="P34" s="118"/>
      <c r="Q34" s="118"/>
      <c r="R34" s="118"/>
      <c r="S34" s="119"/>
      <c r="T34" s="120">
        <f>T31+T33</f>
        <v>0</v>
      </c>
      <c r="U34" s="121"/>
      <c r="V34" s="4"/>
    </row>
    <row r="35" spans="1:22" ht="15" customHeight="1">
      <c r="A35" s="105" t="s">
        <v>81</v>
      </c>
      <c r="B35" s="106"/>
      <c r="C35" s="106"/>
      <c r="D35" s="106"/>
      <c r="E35" s="106"/>
      <c r="F35" s="87"/>
      <c r="G35" s="107" t="s">
        <v>82</v>
      </c>
      <c r="H35" s="106"/>
      <c r="I35" s="106"/>
      <c r="J35" s="106"/>
      <c r="K35" s="108"/>
      <c r="L35" s="69" t="s">
        <v>89</v>
      </c>
      <c r="M35" s="72"/>
      <c r="N35" s="70"/>
      <c r="O35" s="71" t="s">
        <v>90</v>
      </c>
      <c r="P35" s="72"/>
      <c r="Q35" s="72"/>
      <c r="R35" s="72"/>
      <c r="S35" s="55"/>
      <c r="T35" s="100"/>
      <c r="U35" s="55"/>
      <c r="V35" s="4"/>
    </row>
    <row r="36" spans="1:22" ht="15" customHeight="1">
      <c r="A36" s="112" t="s">
        <v>17</v>
      </c>
      <c r="B36" s="113"/>
      <c r="C36" s="113"/>
      <c r="D36" s="113"/>
      <c r="E36" s="113"/>
      <c r="F36" s="76"/>
      <c r="G36" s="114"/>
      <c r="H36" s="113"/>
      <c r="I36" s="113"/>
      <c r="J36" s="113"/>
      <c r="K36" s="115"/>
      <c r="L36" s="74" t="s">
        <v>91</v>
      </c>
      <c r="M36" s="60" t="s">
        <v>92</v>
      </c>
      <c r="N36" s="58"/>
      <c r="O36" s="58"/>
      <c r="P36" s="58"/>
      <c r="Q36" s="58"/>
      <c r="R36" s="58"/>
      <c r="S36" s="59"/>
      <c r="T36" s="78">
        <v>0</v>
      </c>
      <c r="U36" s="85"/>
      <c r="V36" s="4"/>
    </row>
    <row r="37" spans="1:22" ht="15" customHeight="1">
      <c r="A37" s="16"/>
      <c r="B37" s="21"/>
      <c r="C37" s="21"/>
      <c r="D37" s="21"/>
      <c r="E37" s="21"/>
      <c r="F37" s="101"/>
      <c r="G37" s="102"/>
      <c r="H37" s="21"/>
      <c r="I37" s="21"/>
      <c r="J37" s="21"/>
      <c r="K37" s="103"/>
      <c r="L37" s="74" t="s">
        <v>93</v>
      </c>
      <c r="M37" s="60" t="s">
        <v>94</v>
      </c>
      <c r="N37" s="58"/>
      <c r="O37" s="58"/>
      <c r="P37" s="58"/>
      <c r="Q37" s="58"/>
      <c r="R37" s="58"/>
      <c r="S37" s="59"/>
      <c r="T37" s="78">
        <v>0</v>
      </c>
      <c r="U37" s="85"/>
      <c r="V37" s="4"/>
    </row>
    <row r="38" spans="1:22" ht="15" customHeight="1">
      <c r="A38" s="122" t="s">
        <v>81</v>
      </c>
      <c r="B38" s="50"/>
      <c r="C38" s="50"/>
      <c r="D38" s="50"/>
      <c r="E38" s="50"/>
      <c r="F38" s="123"/>
      <c r="G38" s="124" t="s">
        <v>82</v>
      </c>
      <c r="H38" s="50"/>
      <c r="I38" s="50"/>
      <c r="J38" s="50"/>
      <c r="K38" s="125"/>
      <c r="L38" s="91" t="s">
        <v>95</v>
      </c>
      <c r="M38" s="92" t="s">
        <v>96</v>
      </c>
      <c r="N38" s="62"/>
      <c r="O38" s="62"/>
      <c r="P38" s="62"/>
      <c r="Q38" s="62"/>
      <c r="R38" s="62"/>
      <c r="S38" s="63"/>
      <c r="T38" s="93">
        <v>0</v>
      </c>
      <c r="U38" s="95"/>
      <c r="V38" s="4"/>
    </row>
  </sheetData>
  <mergeCells count="10">
    <mergeCell ref="B28:D28"/>
    <mergeCell ref="M32:N32"/>
    <mergeCell ref="Q32:S32"/>
    <mergeCell ref="Q33:S33"/>
    <mergeCell ref="E7:K7"/>
    <mergeCell ref="E8:K8"/>
    <mergeCell ref="E9:K9"/>
    <mergeCell ref="E11:K11"/>
    <mergeCell ref="E12:K12"/>
    <mergeCell ref="E13:K13"/>
  </mergeCells>
  <pageMargins left="0.25" right="0.25" top="0.75" bottom="0.75" header="0.3" footer="0.3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8"/>
  <sheetViews>
    <sheetView showGridLines="0" tabSelected="1" workbookViewId="0">
      <selection activeCell="J20" sqref="J20"/>
    </sheetView>
  </sheetViews>
  <sheetFormatPr defaultColWidth="10.42578125" defaultRowHeight="12" customHeight="1"/>
  <cols>
    <col min="1" max="1" width="9.42578125" style="126" customWidth="1"/>
    <col min="2" max="2" width="12" style="126" customWidth="1"/>
    <col min="3" max="3" width="55.140625" style="126" customWidth="1"/>
    <col min="4" max="4" width="5.42578125" style="126" customWidth="1"/>
    <col min="5" max="5" width="12.42578125" style="126" customWidth="1"/>
    <col min="6" max="6" width="13.140625" style="126" customWidth="1"/>
    <col min="7" max="7" width="13.7109375" style="126" customWidth="1"/>
    <col min="8" max="9" width="10.42578125" style="126" customWidth="1"/>
    <col min="10" max="16384" width="10.42578125" style="126"/>
  </cols>
  <sheetData>
    <row r="1" spans="1:8" ht="17.25" customHeight="1">
      <c r="A1" s="127" t="s">
        <v>97</v>
      </c>
      <c r="B1" s="128"/>
      <c r="C1" s="128"/>
      <c r="D1" s="129"/>
      <c r="E1" s="130"/>
      <c r="F1" s="128"/>
      <c r="G1" s="128"/>
      <c r="H1" s="131"/>
    </row>
    <row r="2" spans="1:8" ht="12.75" customHeight="1">
      <c r="A2" s="132" t="s">
        <v>98</v>
      </c>
      <c r="B2" s="133"/>
      <c r="C2" s="134"/>
      <c r="D2" s="134"/>
      <c r="E2" s="134"/>
      <c r="F2" s="134"/>
      <c r="G2" s="134"/>
      <c r="H2" s="135"/>
    </row>
    <row r="3" spans="1:8" ht="12.75" customHeight="1">
      <c r="A3" s="132" t="s">
        <v>99</v>
      </c>
      <c r="B3" s="134"/>
      <c r="C3" s="134"/>
      <c r="D3" s="134"/>
      <c r="E3" s="136" t="s">
        <v>100</v>
      </c>
      <c r="F3" s="134"/>
      <c r="G3" s="134"/>
      <c r="H3" s="135"/>
    </row>
    <row r="4" spans="1:8" ht="12.75" customHeight="1">
      <c r="A4" s="137"/>
      <c r="B4" s="134"/>
      <c r="C4" s="138"/>
      <c r="D4" s="134"/>
      <c r="E4" s="136" t="s">
        <v>101</v>
      </c>
      <c r="F4" s="134"/>
      <c r="G4" s="134"/>
      <c r="H4" s="135"/>
    </row>
    <row r="5" spans="1:8" ht="12.75" customHeight="1">
      <c r="A5" s="139" t="s">
        <v>102</v>
      </c>
      <c r="B5" s="140"/>
      <c r="C5" s="134"/>
      <c r="D5" s="134"/>
      <c r="E5" s="136" t="s">
        <v>103</v>
      </c>
      <c r="F5" s="134"/>
      <c r="G5" s="134"/>
      <c r="H5" s="135"/>
    </row>
    <row r="6" spans="1:8" ht="12.75" customHeight="1">
      <c r="A6" s="139" t="s">
        <v>104</v>
      </c>
      <c r="B6" s="134"/>
      <c r="C6" s="134"/>
      <c r="D6" s="134"/>
      <c r="E6" s="136" t="s">
        <v>105</v>
      </c>
      <c r="F6" s="134"/>
      <c r="G6" s="134"/>
      <c r="H6" s="135"/>
    </row>
    <row r="7" spans="1:8" ht="8.1" customHeight="1">
      <c r="A7" s="141"/>
      <c r="B7" s="142"/>
      <c r="C7" s="142"/>
      <c r="D7" s="142"/>
      <c r="E7" s="142"/>
      <c r="F7" s="142"/>
      <c r="G7" s="142"/>
      <c r="H7" s="135"/>
    </row>
    <row r="8" spans="1:8" ht="28.5" customHeight="1">
      <c r="A8" s="143" t="s">
        <v>106</v>
      </c>
      <c r="B8" s="143" t="s">
        <v>107</v>
      </c>
      <c r="C8" s="143" t="s">
        <v>108</v>
      </c>
      <c r="D8" s="143" t="s">
        <v>109</v>
      </c>
      <c r="E8" s="143" t="s">
        <v>110</v>
      </c>
      <c r="F8" s="143" t="s">
        <v>111</v>
      </c>
      <c r="G8" s="143" t="s">
        <v>112</v>
      </c>
      <c r="H8" s="144"/>
    </row>
    <row r="9" spans="1:8" ht="12.75" customHeight="1">
      <c r="A9" s="143" t="s">
        <v>35</v>
      </c>
      <c r="B9" s="143" t="s">
        <v>42</v>
      </c>
      <c r="C9" s="143" t="s">
        <v>48</v>
      </c>
      <c r="D9" s="143" t="s">
        <v>54</v>
      </c>
      <c r="E9" s="143" t="s">
        <v>58</v>
      </c>
      <c r="F9" s="145">
        <v>8</v>
      </c>
      <c r="G9" s="145">
        <v>9</v>
      </c>
      <c r="H9" s="144"/>
    </row>
    <row r="10" spans="1:8" ht="9.75" customHeight="1">
      <c r="A10" s="146"/>
      <c r="B10" s="147"/>
      <c r="C10" s="147"/>
      <c r="D10" s="147"/>
      <c r="E10" s="147"/>
      <c r="F10" s="147"/>
      <c r="G10" s="147"/>
      <c r="H10" s="135"/>
    </row>
    <row r="11" spans="1:8" ht="21" customHeight="1">
      <c r="A11" s="148"/>
      <c r="B11" s="149" t="s">
        <v>36</v>
      </c>
      <c r="C11" s="149" t="s">
        <v>113</v>
      </c>
      <c r="D11" s="150"/>
      <c r="E11" s="151"/>
      <c r="F11" s="152"/>
      <c r="G11" s="152"/>
      <c r="H11" s="135"/>
    </row>
    <row r="12" spans="1:8" ht="12" customHeight="1">
      <c r="A12" s="153"/>
      <c r="B12" s="154"/>
      <c r="C12" s="155"/>
      <c r="D12" s="154"/>
      <c r="E12" s="154"/>
      <c r="F12" s="154"/>
      <c r="G12" s="156"/>
      <c r="H12" s="135"/>
    </row>
    <row r="13" spans="1:8" ht="12" customHeight="1">
      <c r="A13" s="157"/>
      <c r="B13" s="158">
        <v>1</v>
      </c>
      <c r="C13" s="159" t="s">
        <v>129</v>
      </c>
      <c r="D13" s="159" t="s">
        <v>114</v>
      </c>
      <c r="E13" s="160"/>
      <c r="F13" s="161"/>
      <c r="G13" s="161"/>
      <c r="H13" s="135"/>
    </row>
    <row r="14" spans="1:8" ht="24.75" customHeight="1">
      <c r="A14" s="162">
        <v>1</v>
      </c>
      <c r="B14" s="163">
        <v>185804214</v>
      </c>
      <c r="C14" s="164" t="s">
        <v>115</v>
      </c>
      <c r="D14" s="164" t="s">
        <v>116</v>
      </c>
      <c r="E14" s="165">
        <f>58*4</f>
        <v>232</v>
      </c>
      <c r="F14" s="166"/>
      <c r="G14" s="167">
        <f t="shared" ref="G14:G20" si="0">E14*F14</f>
        <v>0</v>
      </c>
      <c r="H14" s="144"/>
    </row>
    <row r="15" spans="1:8" ht="12" customHeight="1">
      <c r="A15" s="168">
        <v>2</v>
      </c>
      <c r="B15" s="169"/>
      <c r="C15" s="170" t="s">
        <v>117</v>
      </c>
      <c r="D15" s="170" t="s">
        <v>116</v>
      </c>
      <c r="E15" s="171">
        <v>58</v>
      </c>
      <c r="F15" s="172"/>
      <c r="G15" s="173">
        <f t="shared" si="0"/>
        <v>0</v>
      </c>
      <c r="H15" s="144"/>
    </row>
    <row r="16" spans="1:8" ht="12" customHeight="1">
      <c r="A16" s="168">
        <v>3</v>
      </c>
      <c r="B16" s="174">
        <v>185804311</v>
      </c>
      <c r="C16" s="170" t="s">
        <v>118</v>
      </c>
      <c r="D16" s="170" t="s">
        <v>119</v>
      </c>
      <c r="E16" s="171">
        <f>58*0.1*5</f>
        <v>29.000000000000004</v>
      </c>
      <c r="F16" s="172"/>
      <c r="G16" s="173">
        <f t="shared" si="0"/>
        <v>0</v>
      </c>
      <c r="H16" s="144"/>
    </row>
    <row r="17" spans="1:8" ht="12" customHeight="1">
      <c r="A17" s="168">
        <v>4</v>
      </c>
      <c r="B17" s="174">
        <v>185851111</v>
      </c>
      <c r="C17" s="170" t="s">
        <v>120</v>
      </c>
      <c r="D17" s="170" t="s">
        <v>119</v>
      </c>
      <c r="E17" s="171">
        <v>29</v>
      </c>
      <c r="F17" s="172"/>
      <c r="G17" s="173">
        <f t="shared" si="0"/>
        <v>0</v>
      </c>
      <c r="H17" s="144"/>
    </row>
    <row r="18" spans="1:8" ht="12" customHeight="1">
      <c r="A18" s="168">
        <v>5</v>
      </c>
      <c r="B18" s="174">
        <v>18455456</v>
      </c>
      <c r="C18" s="170" t="s">
        <v>121</v>
      </c>
      <c r="D18" s="170" t="s">
        <v>116</v>
      </c>
      <c r="E18" s="171">
        <v>58</v>
      </c>
      <c r="F18" s="172"/>
      <c r="G18" s="173">
        <f t="shared" si="0"/>
        <v>0</v>
      </c>
      <c r="H18" s="144"/>
    </row>
    <row r="19" spans="1:8" ht="12" customHeight="1">
      <c r="A19" s="175">
        <v>6</v>
      </c>
      <c r="B19" s="176" t="s">
        <v>122</v>
      </c>
      <c r="C19" s="176" t="s">
        <v>123</v>
      </c>
      <c r="D19" s="176" t="s">
        <v>119</v>
      </c>
      <c r="E19" s="177">
        <f>58*0.05</f>
        <v>2.9000000000000004</v>
      </c>
      <c r="F19" s="178"/>
      <c r="G19" s="179">
        <f t="shared" si="0"/>
        <v>0</v>
      </c>
      <c r="H19" s="144"/>
    </row>
    <row r="20" spans="1:8" ht="12" customHeight="1">
      <c r="A20" s="180">
        <v>7</v>
      </c>
      <c r="B20" s="181">
        <v>998231311</v>
      </c>
      <c r="C20" s="182" t="s">
        <v>124</v>
      </c>
      <c r="D20" s="183" t="s">
        <v>114</v>
      </c>
      <c r="E20" s="184">
        <v>1</v>
      </c>
      <c r="F20" s="185"/>
      <c r="G20" s="186">
        <f t="shared" si="0"/>
        <v>0</v>
      </c>
      <c r="H20" s="144"/>
    </row>
    <row r="21" spans="1:8" ht="17.399999999999999" customHeight="1">
      <c r="A21" s="187"/>
      <c r="B21" s="188"/>
      <c r="C21" s="189" t="s">
        <v>125</v>
      </c>
      <c r="D21" s="188"/>
      <c r="E21" s="188"/>
      <c r="F21" s="188"/>
      <c r="G21" s="190">
        <f>SUM(G14:G20)</f>
        <v>0</v>
      </c>
      <c r="H21" s="135"/>
    </row>
    <row r="22" spans="1:8" ht="12" customHeight="1">
      <c r="A22" s="153"/>
      <c r="B22" s="154"/>
      <c r="C22" s="155"/>
      <c r="D22" s="154"/>
      <c r="E22" s="154"/>
      <c r="F22" s="154"/>
      <c r="G22" s="156"/>
      <c r="H22" s="135"/>
    </row>
    <row r="23" spans="1:8" ht="12" customHeight="1">
      <c r="A23" s="157"/>
      <c r="B23" s="158">
        <v>4</v>
      </c>
      <c r="C23" s="159" t="s">
        <v>130</v>
      </c>
      <c r="D23" s="159" t="s">
        <v>114</v>
      </c>
      <c r="E23" s="160"/>
      <c r="F23" s="161"/>
      <c r="G23" s="161"/>
      <c r="H23" s="135"/>
    </row>
    <row r="24" spans="1:8" ht="24" customHeight="1">
      <c r="A24" s="162">
        <v>1</v>
      </c>
      <c r="B24" s="163">
        <v>185804214</v>
      </c>
      <c r="C24" s="164" t="s">
        <v>126</v>
      </c>
      <c r="D24" s="164" t="s">
        <v>116</v>
      </c>
      <c r="E24" s="165">
        <f>389*4</f>
        <v>1556</v>
      </c>
      <c r="F24" s="166"/>
      <c r="G24" s="167">
        <f t="shared" ref="G24:G30" si="1">E24*F24</f>
        <v>0</v>
      </c>
      <c r="H24" s="144"/>
    </row>
    <row r="25" spans="1:8" ht="12" customHeight="1">
      <c r="A25" s="168">
        <v>2</v>
      </c>
      <c r="B25" s="169"/>
      <c r="C25" s="170" t="s">
        <v>127</v>
      </c>
      <c r="D25" s="170" t="s">
        <v>116</v>
      </c>
      <c r="E25" s="171">
        <v>389</v>
      </c>
      <c r="F25" s="172"/>
      <c r="G25" s="173">
        <f t="shared" si="1"/>
        <v>0</v>
      </c>
      <c r="H25" s="144"/>
    </row>
    <row r="26" spans="1:8" ht="12" customHeight="1">
      <c r="A26" s="168">
        <v>3</v>
      </c>
      <c r="B26" s="174">
        <v>185804312</v>
      </c>
      <c r="C26" s="170" t="s">
        <v>128</v>
      </c>
      <c r="D26" s="170" t="s">
        <v>119</v>
      </c>
      <c r="E26" s="171">
        <f>1149*0.05*5</f>
        <v>287.25</v>
      </c>
      <c r="F26" s="172"/>
      <c r="G26" s="173">
        <f t="shared" si="1"/>
        <v>0</v>
      </c>
      <c r="H26" s="144"/>
    </row>
    <row r="27" spans="1:8" ht="12" customHeight="1">
      <c r="A27" s="168">
        <v>4</v>
      </c>
      <c r="B27" s="174">
        <v>185851111</v>
      </c>
      <c r="C27" s="170" t="s">
        <v>120</v>
      </c>
      <c r="D27" s="170" t="s">
        <v>119</v>
      </c>
      <c r="E27" s="171">
        <f>E26</f>
        <v>287.25</v>
      </c>
      <c r="F27" s="172"/>
      <c r="G27" s="173">
        <f t="shared" si="1"/>
        <v>0</v>
      </c>
      <c r="H27" s="144"/>
    </row>
    <row r="28" spans="1:8" ht="12" customHeight="1">
      <c r="A28" s="168">
        <v>5</v>
      </c>
      <c r="B28" s="174">
        <v>18455456</v>
      </c>
      <c r="C28" s="170" t="s">
        <v>121</v>
      </c>
      <c r="D28" s="170" t="s">
        <v>116</v>
      </c>
      <c r="E28" s="171">
        <v>389</v>
      </c>
      <c r="F28" s="172"/>
      <c r="G28" s="173">
        <f t="shared" si="1"/>
        <v>0</v>
      </c>
      <c r="H28" s="144"/>
    </row>
    <row r="29" spans="1:8" ht="12" customHeight="1">
      <c r="A29" s="175">
        <v>6</v>
      </c>
      <c r="B29" s="176" t="s">
        <v>122</v>
      </c>
      <c r="C29" s="176" t="s">
        <v>123</v>
      </c>
      <c r="D29" s="176" t="s">
        <v>119</v>
      </c>
      <c r="E29" s="177">
        <f>389*0.05</f>
        <v>19.450000000000003</v>
      </c>
      <c r="F29" s="178"/>
      <c r="G29" s="179">
        <f t="shared" si="1"/>
        <v>0</v>
      </c>
      <c r="H29" s="144"/>
    </row>
    <row r="30" spans="1:8" ht="12" customHeight="1">
      <c r="A30" s="180">
        <v>7</v>
      </c>
      <c r="B30" s="181">
        <v>998231311</v>
      </c>
      <c r="C30" s="182" t="s">
        <v>124</v>
      </c>
      <c r="D30" s="183" t="s">
        <v>114</v>
      </c>
      <c r="E30" s="184">
        <v>1</v>
      </c>
      <c r="F30" s="185"/>
      <c r="G30" s="186">
        <f t="shared" si="1"/>
        <v>0</v>
      </c>
      <c r="H30" s="144"/>
    </row>
    <row r="31" spans="1:8" ht="17.399999999999999" customHeight="1">
      <c r="A31" s="187"/>
      <c r="B31" s="188"/>
      <c r="C31" s="189" t="s">
        <v>125</v>
      </c>
      <c r="D31" s="188"/>
      <c r="E31" s="188"/>
      <c r="F31" s="188"/>
      <c r="G31" s="190">
        <f>SUM(G24:G30)</f>
        <v>0</v>
      </c>
      <c r="H31" s="135"/>
    </row>
    <row r="32" spans="1:8" ht="12" customHeight="1">
      <c r="A32" s="153"/>
      <c r="B32" s="154"/>
      <c r="C32" s="155"/>
      <c r="D32" s="154"/>
      <c r="E32" s="154"/>
      <c r="F32" s="154"/>
      <c r="G32" s="156"/>
      <c r="H32" s="135"/>
    </row>
    <row r="33" spans="1:8" ht="17.100000000000001" customHeight="1">
      <c r="A33" s="153"/>
      <c r="B33" s="154"/>
      <c r="C33" s="191" t="s">
        <v>125</v>
      </c>
      <c r="D33" s="154"/>
      <c r="E33" s="154"/>
      <c r="F33" s="154"/>
      <c r="G33" s="156">
        <f>G31+G21</f>
        <v>0</v>
      </c>
      <c r="H33" s="135"/>
    </row>
    <row r="34" spans="1:8" ht="12" customHeight="1">
      <c r="A34" s="153"/>
      <c r="B34" s="154"/>
      <c r="C34" s="155"/>
      <c r="D34" s="154"/>
      <c r="E34" s="154"/>
      <c r="F34" s="154"/>
      <c r="G34" s="156"/>
      <c r="H34" s="135"/>
    </row>
    <row r="35" spans="1:8" ht="12" customHeight="1">
      <c r="A35" s="148"/>
      <c r="B35" s="150"/>
      <c r="C35" s="150"/>
      <c r="D35" s="150"/>
      <c r="E35" s="151"/>
      <c r="F35" s="152"/>
      <c r="G35" s="152"/>
      <c r="H35" s="135"/>
    </row>
    <row r="36" spans="1:8" ht="12" customHeight="1">
      <c r="A36" s="153"/>
      <c r="B36" s="154"/>
      <c r="C36" s="155"/>
      <c r="D36" s="154"/>
      <c r="E36" s="154"/>
      <c r="F36" s="154"/>
      <c r="G36" s="156"/>
      <c r="H36" s="135"/>
    </row>
    <row r="37" spans="1:8" ht="12" customHeight="1">
      <c r="A37" s="153"/>
      <c r="B37" s="154"/>
      <c r="C37" s="155"/>
      <c r="D37" s="154"/>
      <c r="E37" s="154"/>
      <c r="F37" s="154"/>
      <c r="G37" s="156"/>
      <c r="H37" s="135"/>
    </row>
    <row r="38" spans="1:8" ht="12" customHeight="1">
      <c r="A38" s="192"/>
      <c r="B38" s="193"/>
      <c r="C38" s="193"/>
      <c r="D38" s="193"/>
      <c r="E38" s="194"/>
      <c r="F38" s="194"/>
      <c r="G38" s="194"/>
      <c r="H38" s="195"/>
    </row>
  </sheetData>
  <pageMargins left="0.25" right="0.25" top="0.75" bottom="0.75" header="0.3" footer="0.3"/>
  <pageSetup orientation="portrait"/>
  <headerFooter>
    <oddFooter>&amp;C&amp;"MS Sans Serif,Regular"&amp;8&amp;K000000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Turanová Dana</dc:creator>
  <cp:lastModifiedBy>Turanová Dana</cp:lastModifiedBy>
  <dcterms:created xsi:type="dcterms:W3CDTF">2023-02-03T14:45:25Z</dcterms:created>
  <dcterms:modified xsi:type="dcterms:W3CDTF">2023-02-03T14:45:25Z</dcterms:modified>
</cp:coreProperties>
</file>